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Sheet1" sheetId="1" r:id="rId1"/>
    <sheet name="Sheet2" sheetId="2" r:id="rId2"/>
    <sheet name="Sheet3" sheetId="3" r:id="rId3"/>
    <sheet name="ps (68)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<sst xmlns="http://schemas.openxmlformats.org/spreadsheetml/2006/main" count="357" uniqueCount="60">
  <si>
    <t>Activity</t>
  </si>
  <si>
    <t>Account</t>
  </si>
  <si>
    <t>Operating Unit</t>
  </si>
  <si>
    <t>Fund Code</t>
  </si>
  <si>
    <t>Department</t>
  </si>
  <si>
    <t>Responsible Party</t>
  </si>
  <si>
    <t>Donor</t>
  </si>
  <si>
    <t>Proposed Budget</t>
  </si>
  <si>
    <t>Revise</t>
  </si>
  <si>
    <t>Approved Budget</t>
  </si>
  <si>
    <t>Advance</t>
  </si>
  <si>
    <t>Commitment</t>
  </si>
  <si>
    <t>Exp+Full Asset Cost</t>
  </si>
  <si>
    <t>Budget Balance</t>
  </si>
  <si>
    <t>ACTIVITY 1.1</t>
  </si>
  <si>
    <t>PER</t>
  </si>
  <si>
    <t>B0522</t>
  </si>
  <si>
    <t>ACTIVITY 1.2</t>
  </si>
  <si>
    <t>ACTIVITY 2.1</t>
  </si>
  <si>
    <t>ACTIVITY 2.2</t>
  </si>
  <si>
    <t>ACTIVITY 3.1</t>
  </si>
  <si>
    <t>ACTIVITY 3.2</t>
  </si>
  <si>
    <t>ACTIVITY 4.1</t>
  </si>
  <si>
    <t>ACTIVITY 4.2</t>
  </si>
  <si>
    <t>ACTIVITY 5.1</t>
  </si>
  <si>
    <t>ACTIVITY5.2</t>
  </si>
  <si>
    <t>Grand Total</t>
  </si>
  <si>
    <t>Sum of Approved Budget</t>
  </si>
  <si>
    <t>Sum of Proposed Budget</t>
  </si>
  <si>
    <t>Values</t>
  </si>
  <si>
    <t>1981 Total</t>
  </si>
  <si>
    <t>3808 Total</t>
  </si>
  <si>
    <t>ACTIVITY 1.1 Total</t>
  </si>
  <si>
    <t>ACTIVITY 1.2 Total</t>
  </si>
  <si>
    <t>ACTIVITY 2.1 Total</t>
  </si>
  <si>
    <t>ACTIVITY 2.2 Total</t>
  </si>
  <si>
    <t>ACTIVITY 3.1 Total</t>
  </si>
  <si>
    <t>ACTIVITY 3.2 Total</t>
  </si>
  <si>
    <t>ACTIVITY 4.1 Total</t>
  </si>
  <si>
    <t>ACTIVITY 4.2 Total</t>
  </si>
  <si>
    <t>ACTIVITY 5.1 Total</t>
  </si>
  <si>
    <t>ACTIVITY5.2 Total</t>
  </si>
  <si>
    <t>´00041</t>
  </si>
  <si>
    <t>Revised Budget 30-11</t>
  </si>
  <si>
    <t>Activity 1.1</t>
  </si>
  <si>
    <t>Activity 2.1</t>
  </si>
  <si>
    <t>IA</t>
  </si>
  <si>
    <t>Activity 3.1</t>
  </si>
  <si>
    <t>Activity 4.1</t>
  </si>
  <si>
    <t>Activity 5.1</t>
  </si>
  <si>
    <t>Fuente</t>
  </si>
  <si>
    <t>Activity 1.2</t>
  </si>
  <si>
    <t>´00011</t>
  </si>
  <si>
    <t>Monto USD</t>
  </si>
  <si>
    <t>Activity 2.2</t>
  </si>
  <si>
    <t>Activity 3.2</t>
  </si>
  <si>
    <t>Activity 4.2</t>
  </si>
  <si>
    <t>Activity 5.2</t>
  </si>
  <si>
    <t>Revertir salario de Lisset a UNV Act. 4.2 por USD 16,361,00</t>
  </si>
  <si>
    <t>Revertir estipendio de Lucia:  set. Oct.nov 2016. Diciciembre ya se dio coa a UNV</t>
  </si>
</sst>
</file>

<file path=xl/styles.xml><?xml version="1.0" encoding="utf-8"?>
<styleSheet xmlns="http://schemas.openxmlformats.org/spreadsheetml/2006/main">
  <numFmts count="2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499976634979"/>
      </top>
      <bottom style="thin">
        <color theme="4" tint="0.399949997663497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1" fillId="0" borderId="10" xfId="0" applyFont="1" applyBorder="1" applyAlignment="1">
      <alignment wrapText="1"/>
    </xf>
    <xf numFmtId="4" fontId="41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0" xfId="0" applyFont="1" applyBorder="1" applyAlignment="1">
      <alignment/>
    </xf>
    <xf numFmtId="0" fontId="43" fillId="33" borderId="13" xfId="0" applyFont="1" applyFill="1" applyBorder="1" applyAlignment="1">
      <alignment/>
    </xf>
    <xf numFmtId="171" fontId="42" fillId="0" borderId="0" xfId="47" applyFont="1" applyAlignment="1">
      <alignment/>
    </xf>
    <xf numFmtId="171" fontId="43" fillId="0" borderId="0" xfId="47" applyFont="1" applyAlignment="1">
      <alignment/>
    </xf>
    <xf numFmtId="171" fontId="43" fillId="0" borderId="12" xfId="47" applyFont="1" applyBorder="1" applyAlignment="1">
      <alignment/>
    </xf>
    <xf numFmtId="171" fontId="43" fillId="33" borderId="13" xfId="47" applyFont="1" applyFill="1" applyBorder="1" applyAlignment="1">
      <alignment/>
    </xf>
    <xf numFmtId="171" fontId="0" fillId="0" borderId="0" xfId="0" applyNumberFormat="1" applyAlignment="1">
      <alignment/>
    </xf>
    <xf numFmtId="171" fontId="42" fillId="34" borderId="0" xfId="47" applyFont="1" applyFill="1" applyAlignment="1">
      <alignment/>
    </xf>
    <xf numFmtId="0" fontId="42" fillId="34" borderId="0" xfId="0" applyFont="1" applyFill="1" applyAlignment="1">
      <alignment/>
    </xf>
    <xf numFmtId="171" fontId="42" fillId="0" borderId="0" xfId="47" applyFont="1" applyFill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171" fontId="43" fillId="12" borderId="0" xfId="47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1" fontId="22" fillId="34" borderId="0" xfId="47" applyFont="1" applyFill="1" applyAlignment="1">
      <alignment/>
    </xf>
    <xf numFmtId="171" fontId="43" fillId="34" borderId="0" xfId="47" applyFont="1" applyFill="1" applyAlignment="1">
      <alignment/>
    </xf>
    <xf numFmtId="171" fontId="43" fillId="34" borderId="12" xfId="47" applyFont="1" applyFill="1" applyBorder="1" applyAlignment="1">
      <alignment/>
    </xf>
    <xf numFmtId="0" fontId="43" fillId="0" borderId="14" xfId="0" applyFont="1" applyBorder="1" applyAlignment="1">
      <alignment/>
    </xf>
    <xf numFmtId="171" fontId="43" fillId="0" borderId="14" xfId="47" applyFont="1" applyBorder="1" applyAlignment="1">
      <alignment/>
    </xf>
    <xf numFmtId="171" fontId="43" fillId="34" borderId="14" xfId="47" applyFont="1" applyFill="1" applyBorder="1" applyAlignment="1">
      <alignment/>
    </xf>
    <xf numFmtId="171" fontId="43" fillId="0" borderId="0" xfId="47" applyFont="1" applyBorder="1" applyAlignment="1">
      <alignment/>
    </xf>
    <xf numFmtId="0" fontId="43" fillId="0" borderId="0" xfId="0" applyFont="1" applyFill="1" applyBorder="1" applyAlignment="1">
      <alignment/>
    </xf>
    <xf numFmtId="171" fontId="43" fillId="0" borderId="0" xfId="47" applyFont="1" applyFill="1" applyBorder="1" applyAlignment="1">
      <alignment/>
    </xf>
    <xf numFmtId="0" fontId="0" fillId="0" borderId="0" xfId="0" applyFill="1" applyAlignment="1">
      <alignment/>
    </xf>
    <xf numFmtId="171" fontId="43" fillId="0" borderId="14" xfId="47" applyFont="1" applyFill="1" applyBorder="1" applyAlignment="1">
      <alignment/>
    </xf>
    <xf numFmtId="0" fontId="44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ont>
        <sz val="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75" sheet="ps (68)"/>
  </cacheSource>
  <cacheFields count="14">
    <cacheField name="Activity">
      <sharedItems containsMixedTypes="0" count="10">
        <s v="ACTIVITY 1.1"/>
        <s v="ACTIVITY 1.2"/>
        <s v="ACTIVITY 2.1"/>
        <s v="ACTIVITY 2.2"/>
        <s v="ACTIVITY 3.1"/>
        <s v="ACTIVITY 3.2"/>
        <s v="ACTIVITY 4.1"/>
        <s v="ACTIVITY 4.2"/>
        <s v="ACTIVITY 5.1"/>
        <s v="ACTIVITY5.2"/>
      </sharedItems>
    </cacheField>
    <cacheField name="Account">
      <sharedItems containsSemiMixedTypes="0" containsString="0" containsMixedTypes="0" containsNumber="1" containsInteger="1" count="17">
        <n v="71500"/>
        <n v="71600"/>
        <n v="75100"/>
        <n v="71300"/>
        <n v="72100"/>
        <n v="72400"/>
        <n v="72800"/>
        <n v="74500"/>
        <n v="75700"/>
        <n v="72300"/>
        <n v="72500"/>
        <n v="73300"/>
        <n v="71400"/>
        <n v="72200"/>
        <n v="73100"/>
        <n v="74100"/>
        <n v="74200"/>
      </sharedItems>
    </cacheField>
    <cacheField name="Operating Unit">
      <sharedItems containsMixedTypes="0"/>
    </cacheField>
    <cacheField name="Fund Code">
      <sharedItems containsSemiMixedTypes="0" containsString="0" containsMixedTypes="0" containsNumber="1" containsInteger="1" count="3">
        <n v="30000"/>
        <n v="30079"/>
        <n v="70100"/>
      </sharedItems>
    </cacheField>
    <cacheField name="Department">
      <sharedItems containsMixedTypes="0"/>
    </cacheField>
    <cacheField name="Responsible Party">
      <sharedItems containsSemiMixedTypes="0" containsString="0" containsMixedTypes="0" containsNumber="1" containsInteger="1" count="2">
        <n v="1981"/>
        <n v="3808"/>
      </sharedItems>
    </cacheField>
    <cacheField name="Donor">
      <sharedItems containsSemiMixedTypes="0" containsString="0" containsMixedTypes="0" containsNumber="1" containsInteger="1" count="4">
        <n v="41"/>
        <n v="551"/>
        <n v="10159"/>
        <n v="11"/>
      </sharedItems>
    </cacheField>
    <cacheField name="Proposed Budget">
      <sharedItems containsSemiMixedTypes="0" containsString="0" containsMixedTypes="0" containsNumber="1"/>
    </cacheField>
    <cacheField name="Revise">
      <sharedItems containsMixedTypes="0"/>
    </cacheField>
    <cacheField name="Approved Budget">
      <sharedItems containsSemiMixedTypes="0" containsString="0" containsMixedTypes="0" containsNumber="1"/>
    </cacheField>
    <cacheField name="Advance">
      <sharedItems containsSemiMixedTypes="0" containsString="0" containsMixedTypes="0" containsNumber="1" containsInteger="1"/>
    </cacheField>
    <cacheField name="Commitment">
      <sharedItems containsSemiMixedTypes="0" containsString="0" containsMixedTypes="0" containsNumber="1" containsInteger="1"/>
    </cacheField>
    <cacheField name="Exp+Full Asset Cost">
      <sharedItems containsSemiMixedTypes="0" containsString="0" containsMixedTypes="0" containsNumber="1"/>
    </cacheField>
    <cacheField name="Budget Balanc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G103" firstHeaderRow="1" firstDataRow="2" firstDataCol="5"/>
  <pivotFields count="14">
    <pivotField axis="axisRow" compact="0" outline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compact="0" outline="0" showAll="0">
      <items count="18">
        <item x="3"/>
        <item x="12"/>
        <item x="0"/>
        <item x="1"/>
        <item x="4"/>
        <item x="13"/>
        <item x="9"/>
        <item x="5"/>
        <item x="10"/>
        <item x="6"/>
        <item x="14"/>
        <item x="11"/>
        <item x="15"/>
        <item x="16"/>
        <item x="7"/>
        <item x="2"/>
        <item x="8"/>
        <item t="default"/>
      </items>
    </pivotField>
    <pivotField compact="0" outline="0" showAll="0"/>
    <pivotField axis="axisRow" compact="0" outline="0" showAll="0" defaultSubtotal="0">
      <items count="3">
        <item x="0"/>
        <item x="1"/>
        <item x="2"/>
      </items>
    </pivotField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 defaultSubtotal="0">
      <items count="4">
        <item x="3"/>
        <item x="0"/>
        <item x="1"/>
        <item x="2"/>
      </items>
    </pivotField>
    <pivotField dataField="1"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5">
    <field x="0"/>
    <field x="5"/>
    <field x="3"/>
    <field x="6"/>
    <field x="1"/>
  </rowFields>
  <rowItems count="99">
    <i>
      <x/>
      <x/>
      <x/>
      <x v="1"/>
      <x v="2"/>
    </i>
    <i r="4">
      <x v="3"/>
    </i>
    <i r="4">
      <x v="15"/>
    </i>
    <i t="default" r="1">
      <x/>
    </i>
    <i r="1">
      <x v="1"/>
      <x/>
      <x v="1"/>
      <x v="15"/>
    </i>
    <i t="default" r="1">
      <x v="1"/>
    </i>
    <i t="default">
      <x/>
    </i>
    <i>
      <x v="1"/>
      <x v="1"/>
      <x/>
      <x v="1"/>
      <x/>
    </i>
    <i r="4">
      <x v="3"/>
    </i>
    <i r="4">
      <x v="4"/>
    </i>
    <i r="4">
      <x v="7"/>
    </i>
    <i r="4">
      <x v="9"/>
    </i>
    <i r="4">
      <x v="14"/>
    </i>
    <i r="4">
      <x v="15"/>
    </i>
    <i r="4">
      <x v="16"/>
    </i>
    <i t="default" r="1">
      <x v="1"/>
    </i>
    <i t="default">
      <x v="1"/>
    </i>
    <i>
      <x v="2"/>
      <x/>
      <x/>
      <x v="1"/>
      <x v="2"/>
    </i>
    <i r="4">
      <x v="15"/>
    </i>
    <i t="default" r="1">
      <x/>
    </i>
    <i t="default">
      <x v="2"/>
    </i>
    <i>
      <x v="3"/>
      <x/>
      <x/>
      <x v="2"/>
      <x v="6"/>
    </i>
    <i r="4">
      <x v="15"/>
    </i>
    <i t="default" r="1">
      <x/>
    </i>
    <i r="1">
      <x v="1"/>
      <x/>
      <x v="1"/>
      <x/>
    </i>
    <i r="4">
      <x v="3"/>
    </i>
    <i r="4">
      <x v="6"/>
    </i>
    <i r="4">
      <x v="7"/>
    </i>
    <i r="4">
      <x v="8"/>
    </i>
    <i r="4">
      <x v="11"/>
    </i>
    <i r="4">
      <x v="14"/>
    </i>
    <i r="4">
      <x v="15"/>
    </i>
    <i r="4">
      <x v="16"/>
    </i>
    <i t="default" r="1">
      <x v="1"/>
    </i>
    <i t="default">
      <x v="3"/>
    </i>
    <i>
      <x v="4"/>
      <x/>
      <x/>
      <x v="1"/>
      <x v="1"/>
    </i>
    <i r="4">
      <x v="2"/>
    </i>
    <i r="4">
      <x v="15"/>
    </i>
    <i r="2">
      <x v="1"/>
      <x v="3"/>
      <x v="2"/>
    </i>
    <i r="4">
      <x v="15"/>
    </i>
    <i t="default" r="1">
      <x/>
    </i>
    <i t="default">
      <x v="4"/>
    </i>
    <i>
      <x v="5"/>
      <x v="1"/>
      <x/>
      <x v="1"/>
      <x/>
    </i>
    <i r="4">
      <x v="3"/>
    </i>
    <i r="4">
      <x v="5"/>
    </i>
    <i r="4">
      <x v="6"/>
    </i>
    <i r="4">
      <x v="7"/>
    </i>
    <i r="4">
      <x v="8"/>
    </i>
    <i r="4">
      <x v="9"/>
    </i>
    <i r="4">
      <x v="10"/>
    </i>
    <i r="4">
      <x v="12"/>
    </i>
    <i r="4">
      <x v="13"/>
    </i>
    <i r="4">
      <x v="14"/>
    </i>
    <i r="4">
      <x v="15"/>
    </i>
    <i r="4">
      <x v="16"/>
    </i>
    <i t="default" r="1">
      <x v="1"/>
    </i>
    <i t="default">
      <x v="5"/>
    </i>
    <i>
      <x v="6"/>
      <x/>
      <x v="2"/>
      <x/>
      <x/>
    </i>
    <i r="4">
      <x v="13"/>
    </i>
    <i r="4">
      <x v="15"/>
    </i>
    <i t="default" r="1">
      <x/>
    </i>
    <i t="default">
      <x v="6"/>
    </i>
    <i>
      <x v="7"/>
      <x v="1"/>
      <x/>
      <x v="2"/>
      <x v="14"/>
    </i>
    <i r="4">
      <x v="15"/>
    </i>
    <i r="2">
      <x v="2"/>
      <x/>
      <x/>
    </i>
    <i r="4">
      <x v="6"/>
    </i>
    <i r="4">
      <x v="14"/>
    </i>
    <i r="4">
      <x v="15"/>
    </i>
    <i r="3">
      <x v="1"/>
      <x v="14"/>
    </i>
    <i t="default" r="1">
      <x v="1"/>
    </i>
    <i t="default">
      <x v="7"/>
    </i>
    <i>
      <x v="8"/>
      <x/>
      <x/>
      <x v="1"/>
      <x v="1"/>
    </i>
    <i r="4">
      <x v="2"/>
    </i>
    <i r="4">
      <x v="3"/>
    </i>
    <i r="4">
      <x v="14"/>
    </i>
    <i r="4">
      <x v="15"/>
    </i>
    <i r="2">
      <x v="1"/>
      <x v="3"/>
      <x/>
    </i>
    <i r="4">
      <x v="2"/>
    </i>
    <i r="4">
      <x v="3"/>
    </i>
    <i r="4">
      <x v="13"/>
    </i>
    <i r="4">
      <x v="15"/>
    </i>
    <i t="default" r="1">
      <x/>
    </i>
    <i r="1">
      <x v="1"/>
      <x/>
      <x v="1"/>
      <x v="1"/>
    </i>
    <i r="4">
      <x v="2"/>
    </i>
    <i r="4">
      <x v="3"/>
    </i>
    <i r="4">
      <x v="15"/>
    </i>
    <i t="default" r="1">
      <x v="1"/>
    </i>
    <i t="default">
      <x v="8"/>
    </i>
    <i>
      <x v="9"/>
      <x/>
      <x/>
      <x v="1"/>
      <x/>
    </i>
    <i r="4">
      <x v="3"/>
    </i>
    <i r="4">
      <x v="15"/>
    </i>
    <i t="default" r="1">
      <x/>
    </i>
    <i r="1">
      <x v="1"/>
      <x/>
      <x v="1"/>
      <x/>
    </i>
    <i r="4">
      <x v="3"/>
    </i>
    <i r="4">
      <x v="15"/>
    </i>
    <i r="4">
      <x v="16"/>
    </i>
    <i t="default" r="1">
      <x v="1"/>
    </i>
    <i t="default"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pproved Budget" fld="9" baseField="0" baseItem="0"/>
    <dataField name="Sum of Proposed Budget" fld="7" baseField="0" baseItem="0"/>
  </dataFields>
  <formats count="106"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0" defaultSubtotal="1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0" count="1">
            <x v="0"/>
          </reference>
          <reference field="5" count="0"/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5" defaultSubtotal="1" count="0"/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5" defaultSubtotal="1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5" defaultSubtotal="1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5" count="0"/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5" defaultSubtotal="1" count="0"/>
        </references>
      </pivotArea>
    </format>
    <format dxfId="0">
      <pivotArea outline="0" fieldPosition="0" dataOnly="0" labelOnly="1">
        <references count="2">
          <reference field="0" count="1">
            <x v="4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4"/>
          </reference>
          <reference field="5" defaultSubtotal="1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5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5"/>
          </reference>
          <reference field="5" defaultSubtotal="1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6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6"/>
          </reference>
          <reference field="5" defaultSubtotal="1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7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7"/>
          </reference>
          <reference field="5" defaultSubtotal="1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8"/>
          </reference>
          <reference field="5" count="0"/>
        </references>
      </pivotArea>
    </format>
    <format dxfId="0">
      <pivotArea outline="0" fieldPosition="0" dataOnly="0" labelOnly="1">
        <references count="2">
          <reference field="0" count="1">
            <x v="8"/>
          </reference>
          <reference field="5" defaultSubtotal="1" count="0"/>
        </references>
      </pivotArea>
    </format>
    <format dxfId="0">
      <pivotArea outline="0" fieldPosition="0" dataOnly="0" labelOnly="1">
        <references count="2">
          <reference field="0" count="1">
            <x v="9"/>
          </reference>
          <reference field="5" count="0"/>
        </references>
      </pivotArea>
    </format>
    <format dxfId="0">
      <pivotArea outline="0" fieldPosition="0" dataOnly="0" labelOnly="1">
        <references count="2">
          <reference field="0" count="1">
            <x v="9"/>
          </reference>
          <reference field="5" defaultSubtotal="1" count="0"/>
        </references>
      </pivotArea>
    </format>
    <format dxfId="0">
      <pivotArea outline="0" fieldPosition="0" dataOnly="0" labelOnly="1">
        <references count="3">
          <reference field="0" count="1">
            <x v="0"/>
          </reference>
          <reference field="3" count="1">
            <x v="0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0"/>
          </reference>
          <reference field="3" defaultSubtotal="1" count="1">
            <x v="0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0"/>
          </reference>
          <reference field="3" count="1">
            <x v="0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0"/>
          </reference>
          <reference field="3" defaultSubtotal="1" count="1">
            <x v="0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3" count="1">
            <x v="0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3" defaultSubtotal="1" count="1">
            <x v="0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2"/>
          </reference>
          <reference field="3" count="1">
            <x v="0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2"/>
          </reference>
          <reference field="3" defaultSubtotal="1" count="1">
            <x v="0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3"/>
          </reference>
          <reference field="3" count="1">
            <x v="0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3"/>
          </reference>
          <reference field="3" defaultSubtotal="1" count="1">
            <x v="0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3"/>
          </reference>
          <reference field="3" count="1">
            <x v="0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3"/>
          </reference>
          <reference field="3" defaultSubtotal="1" count="1">
            <x v="0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4"/>
          </reference>
          <reference field="3" count="2">
            <x v="0"/>
            <x v="1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4"/>
          </reference>
          <reference field="3" defaultSubtotal="1" count="2">
            <x v="0"/>
            <x v="1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5"/>
          </reference>
          <reference field="3" count="1">
            <x v="0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5"/>
          </reference>
          <reference field="3" defaultSubtotal="1" count="1">
            <x v="0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6"/>
          </reference>
          <reference field="3" count="1">
            <x v="2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6"/>
          </reference>
          <reference field="3" defaultSubtotal="1" count="1">
            <x v="2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7"/>
          </reference>
          <reference field="3" count="2">
            <x v="0"/>
            <x v="2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7"/>
          </reference>
          <reference field="3" defaultSubtotal="1" count="2">
            <x v="0"/>
            <x v="2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8"/>
          </reference>
          <reference field="3" count="2">
            <x v="0"/>
            <x v="1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8"/>
          </reference>
          <reference field="3" defaultSubtotal="1" count="2">
            <x v="0"/>
            <x v="1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8"/>
          </reference>
          <reference field="3" count="1">
            <x v="0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8"/>
          </reference>
          <reference field="3" defaultSubtotal="1" count="1">
            <x v="0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9"/>
          </reference>
          <reference field="3" count="1">
            <x v="0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9"/>
          </reference>
          <reference field="3" defaultSubtotal="1" count="1">
            <x v="0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9"/>
          </reference>
          <reference field="3" count="1">
            <x v="0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9"/>
          </reference>
          <reference field="3" defaultSubtotal="1" count="1">
            <x v="0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0"/>
          </reference>
          <reference field="3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0"/>
          </reference>
          <reference field="3" count="1">
            <x v="0"/>
          </reference>
          <reference field="5" count="1">
            <x v="0"/>
          </reference>
          <reference field="6" defaultSubtotal="1" count="1"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0"/>
          </reference>
          <reference field="3" count="1">
            <x v="0"/>
          </reference>
          <reference field="5" count="1">
            <x v="1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0"/>
          </reference>
          <reference field="3" count="1">
            <x v="0"/>
          </reference>
          <reference field="5" count="1">
            <x v="1"/>
          </reference>
          <reference field="6" defaultSubtotal="1" count="1"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1"/>
          </reference>
          <reference field="3" count="1">
            <x v="0"/>
          </reference>
          <reference field="5" count="1">
            <x v="1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1"/>
          </reference>
          <reference field="3" count="1">
            <x v="0"/>
          </reference>
          <reference field="5" count="1">
            <x v="1"/>
          </reference>
          <reference field="6" defaultSubtotal="1" count="1"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2"/>
          </reference>
          <reference field="3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2"/>
          </reference>
          <reference field="3" count="1">
            <x v="0"/>
          </reference>
          <reference field="5" count="1">
            <x v="0"/>
          </reference>
          <reference field="6" defaultSubtotal="1" count="1"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3"/>
          </reference>
          <reference field="3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0">
      <pivotArea outline="0" fieldPosition="0" dataOnly="0" labelOnly="1">
        <references count="4">
          <reference field="0" count="1">
            <x v="3"/>
          </reference>
          <reference field="3" count="1">
            <x v="0"/>
          </reference>
          <reference field="5" count="1">
            <x v="0"/>
          </reference>
          <reference field="6" defaultSubtotal="1" count="1">
            <x v="2"/>
          </reference>
        </references>
      </pivotArea>
    </format>
    <format dxfId="0">
      <pivotArea outline="0" fieldPosition="0" dataOnly="0" labelOnly="1">
        <references count="4">
          <reference field="0" count="1">
            <x v="3"/>
          </reference>
          <reference field="3" count="1">
            <x v="0"/>
          </reference>
          <reference field="5" count="1">
            <x v="1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3"/>
          </reference>
          <reference field="3" count="1">
            <x v="0"/>
          </reference>
          <reference field="5" count="1">
            <x v="1"/>
          </reference>
          <reference field="6" defaultSubtotal="1" count="1"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4"/>
          </reference>
          <reference field="3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4"/>
          </reference>
          <reference field="3" count="1">
            <x v="0"/>
          </reference>
          <reference field="5" count="1">
            <x v="0"/>
          </reference>
          <reference field="6" defaultSubtotal="1" count="1"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4"/>
          </reference>
          <reference field="3" count="1">
            <x v="1"/>
          </reference>
          <reference field="5" count="1">
            <x v="0"/>
          </reference>
          <reference field="6" count="1">
            <x v="3"/>
          </reference>
        </references>
      </pivotArea>
    </format>
    <format dxfId="0">
      <pivotArea outline="0" fieldPosition="0" dataOnly="0" labelOnly="1">
        <references count="4">
          <reference field="0" count="1">
            <x v="4"/>
          </reference>
          <reference field="3" count="1">
            <x v="1"/>
          </reference>
          <reference field="5" count="1">
            <x v="0"/>
          </reference>
          <reference field="6" defaultSubtotal="1" count="1">
            <x v="3"/>
          </reference>
        </references>
      </pivotArea>
    </format>
    <format dxfId="0">
      <pivotArea outline="0" fieldPosition="0" dataOnly="0" labelOnly="1">
        <references count="4">
          <reference field="0" count="1">
            <x v="5"/>
          </reference>
          <reference field="3" count="1">
            <x v="0"/>
          </reference>
          <reference field="5" count="1">
            <x v="1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5"/>
          </reference>
          <reference field="3" count="1">
            <x v="0"/>
          </reference>
          <reference field="5" count="1">
            <x v="1"/>
          </reference>
          <reference field="6" defaultSubtotal="1" count="1"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6"/>
          </reference>
          <reference field="3" count="1">
            <x v="2"/>
          </reference>
          <reference field="5" count="1">
            <x v="0"/>
          </reference>
          <reference field="6" count="1">
            <x v="0"/>
          </reference>
        </references>
      </pivotArea>
    </format>
    <format dxfId="0">
      <pivotArea outline="0" fieldPosition="0" dataOnly="0" labelOnly="1">
        <references count="4">
          <reference field="0" count="1">
            <x v="6"/>
          </reference>
          <reference field="3" count="1">
            <x v="2"/>
          </reference>
          <reference field="5" count="1">
            <x v="0"/>
          </reference>
          <reference field="6" defaultSubtotal="1" count="1">
            <x v="0"/>
          </reference>
        </references>
      </pivotArea>
    </format>
    <format dxfId="0">
      <pivotArea outline="0" fieldPosition="0" dataOnly="0" labelOnly="1">
        <references count="4">
          <reference field="0" count="1">
            <x v="7"/>
          </reference>
          <reference field="3" count="1">
            <x v="0"/>
          </reference>
          <reference field="5" count="1">
            <x v="1"/>
          </reference>
          <reference field="6" count="1">
            <x v="2"/>
          </reference>
        </references>
      </pivotArea>
    </format>
    <format dxfId="0">
      <pivotArea outline="0" fieldPosition="0" dataOnly="0" labelOnly="1">
        <references count="4">
          <reference field="0" count="1">
            <x v="7"/>
          </reference>
          <reference field="3" count="1">
            <x v="0"/>
          </reference>
          <reference field="5" count="1">
            <x v="1"/>
          </reference>
          <reference field="6" defaultSubtotal="1" count="1">
            <x v="2"/>
          </reference>
        </references>
      </pivotArea>
    </format>
    <format dxfId="0">
      <pivotArea outline="0" fieldPosition="0" dataOnly="0" labelOnly="1">
        <references count="4">
          <reference field="0" count="1">
            <x v="7"/>
          </reference>
          <reference field="3" count="1">
            <x v="2"/>
          </reference>
          <reference field="5" count="1">
            <x v="1"/>
          </reference>
          <reference field="6" count="2">
            <x v="0"/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7"/>
          </reference>
          <reference field="3" count="1">
            <x v="2"/>
          </reference>
          <reference field="5" count="1">
            <x v="1"/>
          </reference>
          <reference field="6" defaultSubtotal="1" count="2">
            <x v="0"/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8"/>
          </reference>
          <reference field="3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8"/>
          </reference>
          <reference field="3" count="1">
            <x v="0"/>
          </reference>
          <reference field="5" count="1">
            <x v="0"/>
          </reference>
          <reference field="6" defaultSubtotal="1" count="1"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8"/>
          </reference>
          <reference field="3" count="1">
            <x v="1"/>
          </reference>
          <reference field="5" count="1">
            <x v="0"/>
          </reference>
          <reference field="6" count="1">
            <x v="3"/>
          </reference>
        </references>
      </pivotArea>
    </format>
    <format dxfId="0">
      <pivotArea outline="0" fieldPosition="0" dataOnly="0" labelOnly="1">
        <references count="4">
          <reference field="0" count="1">
            <x v="8"/>
          </reference>
          <reference field="3" count="1">
            <x v="1"/>
          </reference>
          <reference field="5" count="1">
            <x v="0"/>
          </reference>
          <reference field="6" defaultSubtotal="1" count="1">
            <x v="3"/>
          </reference>
        </references>
      </pivotArea>
    </format>
    <format dxfId="0">
      <pivotArea outline="0" fieldPosition="0" dataOnly="0" labelOnly="1">
        <references count="4">
          <reference field="0" count="1">
            <x v="8"/>
          </reference>
          <reference field="3" count="1">
            <x v="0"/>
          </reference>
          <reference field="5" count="1">
            <x v="1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8"/>
          </reference>
          <reference field="3" count="1">
            <x v="0"/>
          </reference>
          <reference field="5" count="1">
            <x v="1"/>
          </reference>
          <reference field="6" defaultSubtotal="1" count="1"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9"/>
          </reference>
          <reference field="3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9"/>
          </reference>
          <reference field="3" count="1">
            <x v="0"/>
          </reference>
          <reference field="5" count="1">
            <x v="0"/>
          </reference>
          <reference field="6" defaultSubtotal="1" count="1"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9"/>
          </reference>
          <reference field="3" count="1">
            <x v="0"/>
          </reference>
          <reference field="5" count="1">
            <x v="1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4">
          <reference field="0" count="1">
            <x v="9"/>
          </reference>
          <reference field="3" count="1">
            <x v="0"/>
          </reference>
          <reference field="5" count="1">
            <x v="1"/>
          </reference>
          <reference field="6" defaultSubtotal="1" count="1">
            <x v="1"/>
          </reference>
        </references>
      </pivotArea>
    </format>
    <format dxfId="0">
      <pivotArea outline="0" fieldPosition="0" dataOnly="0" labelOnly="1">
        <references count="5">
          <reference field="0" count="1">
            <x v="0"/>
          </reference>
          <reference field="1" count="3">
            <x v="2"/>
            <x v="3"/>
            <x v="15"/>
          </reference>
          <reference field="3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3" count="1">
            <x v="0"/>
          </reference>
          <reference field="5" count="1">
            <x v="1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5">
          <reference field="0" count="1">
            <x v="1"/>
          </reference>
          <reference field="1" count="8">
            <x v="0"/>
            <x v="3"/>
            <x v="4"/>
            <x v="7"/>
            <x v="9"/>
            <x v="14"/>
            <x v="15"/>
            <x v="16"/>
          </reference>
          <reference field="3" count="1">
            <x v="0"/>
          </reference>
          <reference field="5" count="1">
            <x v="1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5">
          <reference field="0" count="1">
            <x v="2"/>
          </reference>
          <reference field="1" count="2">
            <x v="2"/>
            <x v="15"/>
          </reference>
          <reference field="3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2">
            <x v="6"/>
            <x v="15"/>
          </reference>
          <reference field="3" count="1">
            <x v="0"/>
          </reference>
          <reference field="5" count="1">
            <x v="0"/>
          </reference>
          <reference field="6" count="1"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3"/>
          </reference>
          <reference field="1" count="9">
            <x v="0"/>
            <x v="3"/>
            <x v="6"/>
            <x v="7"/>
            <x v="8"/>
            <x v="11"/>
            <x v="14"/>
            <x v="15"/>
            <x v="16"/>
          </reference>
          <reference field="3" count="1">
            <x v="0"/>
          </reference>
          <reference field="5" count="1">
            <x v="1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3">
            <x v="1"/>
            <x v="2"/>
            <x v="15"/>
          </reference>
          <reference field="3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5">
          <reference field="0" count="1">
            <x v="4"/>
          </reference>
          <reference field="1" count="2">
            <x v="2"/>
            <x v="15"/>
          </reference>
          <reference field="3" count="1">
            <x v="1"/>
          </reference>
          <reference field="5" count="1">
            <x v="0"/>
          </reference>
          <reference field="6" count="1">
            <x v="3"/>
          </reference>
        </references>
      </pivotArea>
    </format>
    <format dxfId="0">
      <pivotArea outline="0" fieldPosition="0" dataOnly="0" labelOnly="1">
        <references count="5">
          <reference field="0" count="1">
            <x v="5"/>
          </reference>
          <reference field="1" count="13">
            <x v="0"/>
            <x v="3"/>
            <x v="5"/>
            <x v="6"/>
            <x v="7"/>
            <x v="8"/>
            <x v="9"/>
            <x v="10"/>
            <x v="12"/>
            <x v="13"/>
            <x v="14"/>
            <x v="15"/>
            <x v="16"/>
          </reference>
          <reference field="3" count="1">
            <x v="0"/>
          </reference>
          <reference field="5" count="1">
            <x v="1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5">
          <reference field="0" count="1">
            <x v="6"/>
          </reference>
          <reference field="1" count="3">
            <x v="0"/>
            <x v="13"/>
            <x v="15"/>
          </reference>
          <reference field="3" count="1">
            <x v="2"/>
          </reference>
          <reference field="5" count="1">
            <x v="0"/>
          </reference>
          <reference field="6" count="1">
            <x v="0"/>
          </reference>
        </references>
      </pivotArea>
    </format>
    <format dxfId="0">
      <pivotArea outline="0" fieldPosition="0" dataOnly="0" labelOnly="1">
        <references count="5">
          <reference field="0" count="1">
            <x v="7"/>
          </reference>
          <reference field="1" count="2">
            <x v="14"/>
            <x v="15"/>
          </reference>
          <reference field="3" count="1">
            <x v="0"/>
          </reference>
          <reference field="5" count="1">
            <x v="1"/>
          </reference>
          <reference field="6" count="1">
            <x v="2"/>
          </reference>
        </references>
      </pivotArea>
    </format>
    <format dxfId="0">
      <pivotArea outline="0" fieldPosition="0" dataOnly="0" labelOnly="1">
        <references count="5">
          <reference field="0" count="1">
            <x v="7"/>
          </reference>
          <reference field="1" count="4">
            <x v="0"/>
            <x v="6"/>
            <x v="14"/>
            <x v="15"/>
          </reference>
          <reference field="3" count="1">
            <x v="2"/>
          </reference>
          <reference field="5" count="1">
            <x v="1"/>
          </reference>
          <reference field="6" count="1">
            <x v="0"/>
          </reference>
        </references>
      </pivotArea>
    </format>
    <format dxfId="0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3" count="1">
            <x v="2"/>
          </reference>
          <reference field="5" count="1">
            <x v="1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5">
          <reference field="0" count="1">
            <x v="8"/>
          </reference>
          <reference field="1" count="5">
            <x v="1"/>
            <x v="2"/>
            <x v="3"/>
            <x v="14"/>
            <x v="15"/>
          </reference>
          <reference field="3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5">
          <reference field="0" count="1">
            <x v="8"/>
          </reference>
          <reference field="1" count="5">
            <x v="0"/>
            <x v="2"/>
            <x v="3"/>
            <x v="13"/>
            <x v="15"/>
          </reference>
          <reference field="3" count="1">
            <x v="1"/>
          </reference>
          <reference field="5" count="1">
            <x v="0"/>
          </reference>
          <reference field="6" count="1">
            <x v="3"/>
          </reference>
        </references>
      </pivotArea>
    </format>
    <format dxfId="0">
      <pivotArea outline="0" fieldPosition="0" dataOnly="0" labelOnly="1">
        <references count="5">
          <reference field="0" count="1">
            <x v="8"/>
          </reference>
          <reference field="1" count="4">
            <x v="1"/>
            <x v="2"/>
            <x v="3"/>
            <x v="15"/>
          </reference>
          <reference field="3" count="1">
            <x v="0"/>
          </reference>
          <reference field="5" count="1">
            <x v="1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5">
          <reference field="0" count="1">
            <x v="9"/>
          </reference>
          <reference field="1" count="3">
            <x v="0"/>
            <x v="3"/>
            <x v="15"/>
          </reference>
          <reference field="3" count="1">
            <x v="0"/>
          </reference>
          <reference field="5" count="1">
            <x v="0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5">
          <reference field="0" count="1">
            <x v="9"/>
          </reference>
          <reference field="1" count="4">
            <x v="0"/>
            <x v="3"/>
            <x v="15"/>
            <x v="16"/>
          </reference>
          <reference field="3" count="1">
            <x v="0"/>
          </reference>
          <reference field="5" count="1">
            <x v="1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8"/>
  <sheetViews>
    <sheetView zoomScalePageLayoutView="0" workbookViewId="0" topLeftCell="A52">
      <selection activeCell="K35" sqref="K35"/>
    </sheetView>
  </sheetViews>
  <sheetFormatPr defaultColWidth="9.140625" defaultRowHeight="15"/>
  <cols>
    <col min="1" max="1" width="15.28125" style="6" bestFit="1" customWidth="1"/>
    <col min="2" max="2" width="14.8515625" style="6" customWidth="1"/>
    <col min="3" max="3" width="16.00390625" style="6" customWidth="1"/>
    <col min="4" max="4" width="9.140625" style="6" customWidth="1"/>
    <col min="5" max="5" width="8.8515625" style="6" customWidth="1"/>
    <col min="6" max="6" width="18.8515625" style="6" customWidth="1"/>
    <col min="7" max="7" width="18.57421875" style="6" customWidth="1"/>
    <col min="8" max="16384" width="9.140625" style="6" customWidth="1"/>
  </cols>
  <sheetData>
    <row r="3" ht="12">
      <c r="F3" s="7" t="s">
        <v>29</v>
      </c>
    </row>
    <row r="4" spans="1:7" ht="12">
      <c r="A4" s="7" t="s">
        <v>0</v>
      </c>
      <c r="B4" s="7" t="s">
        <v>5</v>
      </c>
      <c r="C4" s="7" t="s">
        <v>3</v>
      </c>
      <c r="D4" s="7" t="s">
        <v>6</v>
      </c>
      <c r="E4" s="7" t="s">
        <v>1</v>
      </c>
      <c r="F4" s="6" t="s">
        <v>27</v>
      </c>
      <c r="G4" s="6" t="s">
        <v>28</v>
      </c>
    </row>
    <row r="5" spans="1:7" ht="12">
      <c r="A5" s="6" t="s">
        <v>14</v>
      </c>
      <c r="B5" s="6">
        <v>1981</v>
      </c>
      <c r="C5" s="6">
        <v>30000</v>
      </c>
      <c r="D5" s="6">
        <v>41</v>
      </c>
      <c r="E5" s="6">
        <v>71500</v>
      </c>
      <c r="F5" s="8">
        <v>15000</v>
      </c>
      <c r="G5" s="8">
        <v>26279.24</v>
      </c>
    </row>
    <row r="6" spans="5:7" ht="12">
      <c r="E6" s="6">
        <v>71600</v>
      </c>
      <c r="F6" s="8">
        <v>0</v>
      </c>
      <c r="G6" s="8">
        <v>322.04</v>
      </c>
    </row>
    <row r="7" spans="5:7" ht="12">
      <c r="E7" s="6">
        <v>75100</v>
      </c>
      <c r="F7" s="8">
        <v>0</v>
      </c>
      <c r="G7" s="8">
        <v>2128.1</v>
      </c>
    </row>
    <row r="8" spans="2:7" ht="12">
      <c r="B8" s="6" t="s">
        <v>30</v>
      </c>
      <c r="F8" s="8">
        <v>15000</v>
      </c>
      <c r="G8" s="8">
        <v>28729.38</v>
      </c>
    </row>
    <row r="9" spans="2:7" ht="12">
      <c r="B9" s="6">
        <v>3808</v>
      </c>
      <c r="C9" s="6">
        <v>30000</v>
      </c>
      <c r="D9" s="6">
        <v>41</v>
      </c>
      <c r="E9" s="6">
        <v>75100</v>
      </c>
      <c r="F9" s="8">
        <v>0</v>
      </c>
      <c r="G9" s="8">
        <v>0</v>
      </c>
    </row>
    <row r="10" spans="2:7" ht="12">
      <c r="B10" s="6" t="s">
        <v>31</v>
      </c>
      <c r="F10" s="8">
        <v>0</v>
      </c>
      <c r="G10" s="8">
        <v>0</v>
      </c>
    </row>
    <row r="11" spans="1:7" ht="12">
      <c r="A11" s="6" t="s">
        <v>32</v>
      </c>
      <c r="F11" s="8">
        <v>15000</v>
      </c>
      <c r="G11" s="8">
        <v>28729.38</v>
      </c>
    </row>
    <row r="12" spans="1:7" ht="12">
      <c r="A12" s="6" t="s">
        <v>17</v>
      </c>
      <c r="B12" s="6">
        <v>3808</v>
      </c>
      <c r="C12" s="6">
        <v>30000</v>
      </c>
      <c r="D12" s="6">
        <v>41</v>
      </c>
      <c r="E12" s="6">
        <v>71300</v>
      </c>
      <c r="F12" s="8">
        <v>28500</v>
      </c>
      <c r="G12" s="8">
        <v>31279.24</v>
      </c>
    </row>
    <row r="13" spans="5:7" ht="12">
      <c r="E13" s="6">
        <v>71600</v>
      </c>
      <c r="F13" s="8">
        <v>6475</v>
      </c>
      <c r="G13" s="8">
        <v>5459.34</v>
      </c>
    </row>
    <row r="14" spans="5:7" ht="12">
      <c r="E14" s="6">
        <v>72100</v>
      </c>
      <c r="F14" s="8">
        <v>0</v>
      </c>
      <c r="G14" s="8">
        <v>2739.14</v>
      </c>
    </row>
    <row r="15" spans="5:7" ht="12">
      <c r="E15" s="6">
        <v>72400</v>
      </c>
      <c r="F15" s="8">
        <v>700</v>
      </c>
      <c r="G15" s="8">
        <v>468.2</v>
      </c>
    </row>
    <row r="16" spans="5:7" ht="12">
      <c r="E16" s="6">
        <v>72800</v>
      </c>
      <c r="F16" s="8">
        <v>0</v>
      </c>
      <c r="G16" s="8">
        <v>85.52</v>
      </c>
    </row>
    <row r="17" spans="5:7" ht="12">
      <c r="E17" s="6">
        <v>74500</v>
      </c>
      <c r="F17" s="8">
        <v>275</v>
      </c>
      <c r="G17" s="8">
        <v>593.2</v>
      </c>
    </row>
    <row r="18" spans="5:7" ht="12">
      <c r="E18" s="6">
        <v>75100</v>
      </c>
      <c r="F18" s="8">
        <v>0</v>
      </c>
      <c r="G18" s="8">
        <v>3265.88</v>
      </c>
    </row>
    <row r="19" spans="5:7" ht="12">
      <c r="E19" s="6">
        <v>75700</v>
      </c>
      <c r="F19" s="8">
        <v>900</v>
      </c>
      <c r="G19" s="8">
        <v>198.84</v>
      </c>
    </row>
    <row r="20" spans="2:7" ht="12">
      <c r="B20" s="6" t="s">
        <v>31</v>
      </c>
      <c r="F20" s="8">
        <v>36850</v>
      </c>
      <c r="G20" s="8">
        <v>44089.359999999986</v>
      </c>
    </row>
    <row r="21" spans="1:7" ht="12">
      <c r="A21" s="6" t="s">
        <v>33</v>
      </c>
      <c r="F21" s="8">
        <v>36850</v>
      </c>
      <c r="G21" s="8">
        <v>44089.359999999986</v>
      </c>
    </row>
    <row r="22" spans="1:7" ht="12">
      <c r="A22" s="6" t="s">
        <v>18</v>
      </c>
      <c r="B22" s="6">
        <v>1981</v>
      </c>
      <c r="C22" s="6">
        <v>30000</v>
      </c>
      <c r="D22" s="6">
        <v>41</v>
      </c>
      <c r="E22" s="6">
        <v>71500</v>
      </c>
      <c r="F22" s="8">
        <v>15000</v>
      </c>
      <c r="G22" s="8">
        <v>11433.3</v>
      </c>
    </row>
    <row r="23" spans="5:7" ht="12">
      <c r="E23" s="6">
        <v>75100</v>
      </c>
      <c r="F23" s="8">
        <v>0</v>
      </c>
      <c r="G23" s="8">
        <v>914.66</v>
      </c>
    </row>
    <row r="24" spans="2:7" ht="12">
      <c r="B24" s="6" t="s">
        <v>30</v>
      </c>
      <c r="F24" s="8">
        <v>15000</v>
      </c>
      <c r="G24" s="8">
        <v>12347.96</v>
      </c>
    </row>
    <row r="25" spans="1:7" ht="12">
      <c r="A25" s="6" t="s">
        <v>34</v>
      </c>
      <c r="F25" s="8">
        <v>15000</v>
      </c>
      <c r="G25" s="8">
        <v>12347.96</v>
      </c>
    </row>
    <row r="26" spans="1:7" ht="12">
      <c r="A26" s="6" t="s">
        <v>19</v>
      </c>
      <c r="B26" s="6">
        <v>1981</v>
      </c>
      <c r="C26" s="6">
        <v>30000</v>
      </c>
      <c r="D26" s="6">
        <v>551</v>
      </c>
      <c r="E26" s="6">
        <v>72300</v>
      </c>
      <c r="F26" s="8">
        <v>0</v>
      </c>
      <c r="G26" s="8">
        <v>0</v>
      </c>
    </row>
    <row r="27" spans="5:7" ht="12">
      <c r="E27" s="6">
        <v>75100</v>
      </c>
      <c r="F27" s="8">
        <v>0</v>
      </c>
      <c r="G27" s="8">
        <v>0</v>
      </c>
    </row>
    <row r="28" spans="2:7" ht="12">
      <c r="B28" s="6" t="s">
        <v>30</v>
      </c>
      <c r="F28" s="8">
        <v>0</v>
      </c>
      <c r="G28" s="8">
        <v>0</v>
      </c>
    </row>
    <row r="29" spans="2:7" ht="12">
      <c r="B29" s="6">
        <v>3808</v>
      </c>
      <c r="C29" s="6">
        <v>30000</v>
      </c>
      <c r="D29" s="6">
        <v>41</v>
      </c>
      <c r="E29" s="6">
        <v>71300</v>
      </c>
      <c r="F29" s="8">
        <v>20000</v>
      </c>
      <c r="G29" s="8">
        <v>12286.66</v>
      </c>
    </row>
    <row r="30" spans="5:7" ht="12">
      <c r="E30" s="6">
        <v>71600</v>
      </c>
      <c r="F30" s="8">
        <v>2600</v>
      </c>
      <c r="G30" s="8">
        <v>1532.62</v>
      </c>
    </row>
    <row r="31" spans="5:7" ht="12">
      <c r="E31" s="6">
        <v>72300</v>
      </c>
      <c r="F31" s="8">
        <v>0</v>
      </c>
      <c r="G31" s="8">
        <v>15.48</v>
      </c>
    </row>
    <row r="32" spans="5:7" ht="12">
      <c r="E32" s="6">
        <v>72400</v>
      </c>
      <c r="F32" s="8">
        <v>715</v>
      </c>
      <c r="G32" s="8">
        <v>700.85</v>
      </c>
    </row>
    <row r="33" spans="5:7" ht="12">
      <c r="E33" s="6">
        <v>72500</v>
      </c>
      <c r="F33" s="8">
        <v>120</v>
      </c>
      <c r="G33" s="8">
        <v>3.31</v>
      </c>
    </row>
    <row r="34" spans="5:7" ht="12">
      <c r="E34" s="6">
        <v>73300</v>
      </c>
      <c r="F34" s="8">
        <v>0</v>
      </c>
      <c r="G34" s="8">
        <v>0</v>
      </c>
    </row>
    <row r="35" spans="5:7" ht="12">
      <c r="E35" s="6">
        <v>74500</v>
      </c>
      <c r="F35" s="8">
        <v>300</v>
      </c>
      <c r="G35" s="8">
        <v>46.43</v>
      </c>
    </row>
    <row r="36" spans="5:7" ht="12">
      <c r="E36" s="6">
        <v>75100</v>
      </c>
      <c r="F36" s="8">
        <v>0</v>
      </c>
      <c r="G36" s="8">
        <v>1217.18</v>
      </c>
    </row>
    <row r="37" spans="5:7" ht="12">
      <c r="E37" s="6">
        <v>75700</v>
      </c>
      <c r="F37" s="8">
        <v>1550</v>
      </c>
      <c r="G37" s="8">
        <v>629.44</v>
      </c>
    </row>
    <row r="38" spans="2:7" ht="12">
      <c r="B38" s="6" t="s">
        <v>31</v>
      </c>
      <c r="F38" s="8">
        <v>25285</v>
      </c>
      <c r="G38" s="8">
        <v>16431.969999999998</v>
      </c>
    </row>
    <row r="39" spans="1:7" ht="12">
      <c r="A39" s="6" t="s">
        <v>35</v>
      </c>
      <c r="F39" s="8">
        <v>25285</v>
      </c>
      <c r="G39" s="8">
        <v>16431.969999999998</v>
      </c>
    </row>
    <row r="40" spans="1:7" ht="12">
      <c r="A40" s="6" t="s">
        <v>20</v>
      </c>
      <c r="B40" s="6">
        <v>1981</v>
      </c>
      <c r="C40" s="6">
        <v>30000</v>
      </c>
      <c r="D40" s="6">
        <v>41</v>
      </c>
      <c r="E40" s="6">
        <v>71400</v>
      </c>
      <c r="F40" s="8">
        <v>0</v>
      </c>
      <c r="G40" s="8">
        <v>873.9</v>
      </c>
    </row>
    <row r="41" spans="5:7" ht="12">
      <c r="E41" s="6">
        <v>71500</v>
      </c>
      <c r="F41" s="8">
        <v>7500</v>
      </c>
      <c r="G41" s="8">
        <v>0</v>
      </c>
    </row>
    <row r="42" spans="5:7" ht="12">
      <c r="E42" s="6">
        <v>75100</v>
      </c>
      <c r="F42" s="8">
        <v>0</v>
      </c>
      <c r="G42" s="8">
        <v>69.91</v>
      </c>
    </row>
    <row r="43" spans="3:7" ht="12">
      <c r="C43" s="6">
        <v>30079</v>
      </c>
      <c r="D43" s="6">
        <v>10159</v>
      </c>
      <c r="E43" s="6">
        <v>71500</v>
      </c>
      <c r="F43" s="8">
        <v>15000</v>
      </c>
      <c r="G43" s="8">
        <v>12215.75</v>
      </c>
    </row>
    <row r="44" spans="5:7" ht="12">
      <c r="E44" s="6">
        <v>75100</v>
      </c>
      <c r="F44" s="8">
        <v>0</v>
      </c>
      <c r="G44" s="8">
        <v>855.1</v>
      </c>
    </row>
    <row r="45" spans="2:7" ht="12">
      <c r="B45" s="6" t="s">
        <v>30</v>
      </c>
      <c r="F45" s="8">
        <v>22500</v>
      </c>
      <c r="G45" s="8">
        <v>14014.66</v>
      </c>
    </row>
    <row r="46" spans="1:7" ht="12">
      <c r="A46" s="6" t="s">
        <v>36</v>
      </c>
      <c r="F46" s="8">
        <v>22500</v>
      </c>
      <c r="G46" s="8">
        <v>14014.66</v>
      </c>
    </row>
    <row r="47" spans="1:7" ht="12">
      <c r="A47" s="6" t="s">
        <v>21</v>
      </c>
      <c r="B47" s="6">
        <v>3808</v>
      </c>
      <c r="C47" s="6">
        <v>30000</v>
      </c>
      <c r="D47" s="6">
        <v>41</v>
      </c>
      <c r="E47" s="6">
        <v>71300</v>
      </c>
      <c r="F47" s="8">
        <v>4000</v>
      </c>
      <c r="G47" s="8">
        <v>0</v>
      </c>
    </row>
    <row r="48" spans="5:7" ht="12">
      <c r="E48" s="6">
        <v>71600</v>
      </c>
      <c r="F48" s="8">
        <v>2100</v>
      </c>
      <c r="G48" s="8">
        <v>3090.08</v>
      </c>
    </row>
    <row r="49" spans="5:7" ht="12">
      <c r="E49" s="6">
        <v>72200</v>
      </c>
      <c r="F49" s="8">
        <v>0</v>
      </c>
      <c r="G49" s="8">
        <v>0</v>
      </c>
    </row>
    <row r="50" spans="5:7" ht="12">
      <c r="E50" s="6">
        <v>72300</v>
      </c>
      <c r="F50" s="8">
        <v>600</v>
      </c>
      <c r="G50" s="8">
        <v>186.05</v>
      </c>
    </row>
    <row r="51" spans="5:7" ht="12">
      <c r="E51" s="6">
        <v>72400</v>
      </c>
      <c r="F51" s="8">
        <v>350</v>
      </c>
      <c r="G51" s="8">
        <v>0</v>
      </c>
    </row>
    <row r="52" spans="5:7" ht="12">
      <c r="E52" s="6">
        <v>72500</v>
      </c>
      <c r="F52" s="8">
        <v>200</v>
      </c>
      <c r="G52" s="8">
        <v>420.1</v>
      </c>
    </row>
    <row r="53" spans="5:7" ht="12">
      <c r="E53" s="6">
        <v>72800</v>
      </c>
      <c r="F53" s="8">
        <v>0</v>
      </c>
      <c r="G53" s="8">
        <v>45.49</v>
      </c>
    </row>
    <row r="54" spans="5:7" ht="12">
      <c r="E54" s="6">
        <v>73100</v>
      </c>
      <c r="F54" s="8">
        <v>1800</v>
      </c>
      <c r="G54" s="8">
        <v>4439.8</v>
      </c>
    </row>
    <row r="55" spans="5:7" ht="12">
      <c r="E55" s="6">
        <v>74100</v>
      </c>
      <c r="F55" s="8">
        <v>180</v>
      </c>
      <c r="G55" s="8">
        <v>0</v>
      </c>
    </row>
    <row r="56" spans="5:7" ht="12">
      <c r="E56" s="6">
        <v>74200</v>
      </c>
      <c r="F56" s="8">
        <v>1000</v>
      </c>
      <c r="G56" s="8">
        <v>1232.7</v>
      </c>
    </row>
    <row r="57" spans="5:7" ht="12">
      <c r="E57" s="6">
        <v>74500</v>
      </c>
      <c r="F57" s="8">
        <v>300</v>
      </c>
      <c r="G57" s="8">
        <v>659.71</v>
      </c>
    </row>
    <row r="58" spans="5:7" ht="12">
      <c r="E58" s="6">
        <v>75100</v>
      </c>
      <c r="F58" s="8">
        <v>0</v>
      </c>
      <c r="G58" s="8">
        <v>1245.23</v>
      </c>
    </row>
    <row r="59" spans="5:7" ht="12">
      <c r="E59" s="6">
        <v>75700</v>
      </c>
      <c r="F59" s="8">
        <v>800</v>
      </c>
      <c r="G59" s="8">
        <v>5491.46</v>
      </c>
    </row>
    <row r="60" spans="2:7" ht="12">
      <c r="B60" s="6" t="s">
        <v>31</v>
      </c>
      <c r="F60" s="8">
        <v>11330</v>
      </c>
      <c r="G60" s="8">
        <v>16810.62</v>
      </c>
    </row>
    <row r="61" spans="1:7" ht="12">
      <c r="A61" s="6" t="s">
        <v>37</v>
      </c>
      <c r="F61" s="8">
        <v>11330</v>
      </c>
      <c r="G61" s="8">
        <v>16810.62</v>
      </c>
    </row>
    <row r="62" spans="1:7" ht="12">
      <c r="A62" s="6" t="s">
        <v>22</v>
      </c>
      <c r="B62" s="6">
        <v>1981</v>
      </c>
      <c r="C62" s="6">
        <v>70100</v>
      </c>
      <c r="D62" s="6">
        <v>11</v>
      </c>
      <c r="E62" s="6">
        <v>71300</v>
      </c>
      <c r="F62" s="8">
        <v>5000</v>
      </c>
      <c r="G62" s="8">
        <v>0</v>
      </c>
    </row>
    <row r="63" spans="5:7" ht="12">
      <c r="E63" s="6">
        <v>74200</v>
      </c>
      <c r="F63" s="8">
        <v>4000</v>
      </c>
      <c r="G63" s="8">
        <v>6500</v>
      </c>
    </row>
    <row r="64" spans="5:7" ht="12">
      <c r="E64" s="6">
        <v>75100</v>
      </c>
      <c r="F64" s="8">
        <v>720</v>
      </c>
      <c r="G64" s="8">
        <v>520</v>
      </c>
    </row>
    <row r="65" spans="2:7" ht="12">
      <c r="B65" s="6" t="s">
        <v>30</v>
      </c>
      <c r="F65" s="8">
        <v>9720</v>
      </c>
      <c r="G65" s="8">
        <v>7020</v>
      </c>
    </row>
    <row r="66" spans="1:7" ht="12">
      <c r="A66" s="6" t="s">
        <v>38</v>
      </c>
      <c r="F66" s="8">
        <v>9720</v>
      </c>
      <c r="G66" s="8">
        <v>7020</v>
      </c>
    </row>
    <row r="67" spans="1:7" ht="12">
      <c r="A67" s="6" t="s">
        <v>23</v>
      </c>
      <c r="B67" s="6">
        <v>3808</v>
      </c>
      <c r="C67" s="6">
        <v>30000</v>
      </c>
      <c r="D67" s="6">
        <v>551</v>
      </c>
      <c r="E67" s="6">
        <v>74500</v>
      </c>
      <c r="F67" s="8">
        <v>0</v>
      </c>
      <c r="G67" s="8">
        <v>0</v>
      </c>
    </row>
    <row r="68" spans="5:7" ht="12">
      <c r="E68" s="6">
        <v>75100</v>
      </c>
      <c r="F68" s="8">
        <v>0</v>
      </c>
      <c r="G68" s="8">
        <v>0</v>
      </c>
    </row>
    <row r="69" spans="3:7" ht="12">
      <c r="C69" s="6">
        <v>70100</v>
      </c>
      <c r="D69" s="6">
        <v>11</v>
      </c>
      <c r="E69" s="6">
        <v>71300</v>
      </c>
      <c r="F69" s="8">
        <v>4000</v>
      </c>
      <c r="G69" s="8">
        <v>4622.63</v>
      </c>
    </row>
    <row r="70" spans="5:7" ht="12">
      <c r="E70" s="6">
        <v>72300</v>
      </c>
      <c r="F70" s="8">
        <v>2500</v>
      </c>
      <c r="G70" s="8">
        <v>4416.21</v>
      </c>
    </row>
    <row r="71" spans="5:7" ht="12">
      <c r="E71" s="6">
        <v>74500</v>
      </c>
      <c r="F71" s="8">
        <v>0</v>
      </c>
      <c r="G71" s="8">
        <v>0</v>
      </c>
    </row>
    <row r="72" spans="5:7" ht="12">
      <c r="E72" s="6">
        <v>75100</v>
      </c>
      <c r="F72" s="8">
        <v>521</v>
      </c>
      <c r="G72" s="8">
        <v>723.11</v>
      </c>
    </row>
    <row r="73" spans="4:7" ht="12">
      <c r="D73" s="6">
        <v>41</v>
      </c>
      <c r="E73" s="6">
        <v>74500</v>
      </c>
      <c r="F73" s="8">
        <v>0</v>
      </c>
      <c r="G73" s="8">
        <v>0</v>
      </c>
    </row>
    <row r="74" spans="2:7" ht="12">
      <c r="B74" s="6" t="s">
        <v>31</v>
      </c>
      <c r="F74" s="8">
        <v>7021</v>
      </c>
      <c r="G74" s="8">
        <v>9761.95</v>
      </c>
    </row>
    <row r="75" spans="1:7" ht="12">
      <c r="A75" s="6" t="s">
        <v>39</v>
      </c>
      <c r="F75" s="8">
        <v>7021</v>
      </c>
      <c r="G75" s="8">
        <v>9761.95</v>
      </c>
    </row>
    <row r="76" spans="1:7" ht="12">
      <c r="A76" s="6" t="s">
        <v>24</v>
      </c>
      <c r="B76" s="6">
        <v>1981</v>
      </c>
      <c r="C76" s="6">
        <v>30000</v>
      </c>
      <c r="D76" s="6">
        <v>41</v>
      </c>
      <c r="E76" s="6">
        <v>71400</v>
      </c>
      <c r="F76" s="8">
        <v>12500</v>
      </c>
      <c r="G76" s="8">
        <v>0</v>
      </c>
    </row>
    <row r="77" spans="5:7" ht="12">
      <c r="E77" s="6">
        <v>71500</v>
      </c>
      <c r="F77" s="8">
        <v>18000</v>
      </c>
      <c r="G77" s="8">
        <v>0</v>
      </c>
    </row>
    <row r="78" spans="5:7" ht="12">
      <c r="E78" s="6">
        <v>71600</v>
      </c>
      <c r="F78" s="8">
        <v>0</v>
      </c>
      <c r="G78" s="8">
        <v>0</v>
      </c>
    </row>
    <row r="79" spans="5:7" ht="12">
      <c r="E79" s="6">
        <v>74500</v>
      </c>
      <c r="F79" s="8">
        <v>370</v>
      </c>
      <c r="G79" s="8">
        <v>22.01</v>
      </c>
    </row>
    <row r="80" spans="5:7" ht="12">
      <c r="E80" s="6">
        <v>75100</v>
      </c>
      <c r="F80" s="8">
        <v>6162.61</v>
      </c>
      <c r="G80" s="8">
        <v>1.76</v>
      </c>
    </row>
    <row r="81" spans="3:7" ht="12">
      <c r="C81" s="6">
        <v>30079</v>
      </c>
      <c r="D81" s="6">
        <v>10159</v>
      </c>
      <c r="E81" s="6">
        <v>71300</v>
      </c>
      <c r="F81" s="8">
        <v>5000</v>
      </c>
      <c r="G81" s="8">
        <v>2834.13</v>
      </c>
    </row>
    <row r="82" spans="5:7" ht="12">
      <c r="E82" s="6">
        <v>71500</v>
      </c>
      <c r="F82" s="8">
        <v>15000</v>
      </c>
      <c r="G82" s="8">
        <v>0</v>
      </c>
    </row>
    <row r="83" spans="5:7" ht="12">
      <c r="E83" s="6">
        <v>71600</v>
      </c>
      <c r="F83" s="8">
        <v>4850</v>
      </c>
      <c r="G83" s="8">
        <v>3812.68</v>
      </c>
    </row>
    <row r="84" spans="5:7" ht="12">
      <c r="E84" s="6">
        <v>74200</v>
      </c>
      <c r="F84" s="8">
        <v>1000</v>
      </c>
      <c r="G84" s="8">
        <v>0</v>
      </c>
    </row>
    <row r="85" spans="5:7" ht="12">
      <c r="E85" s="6">
        <v>75100</v>
      </c>
      <c r="F85" s="8">
        <v>3074.73</v>
      </c>
      <c r="G85" s="8">
        <v>465.28</v>
      </c>
    </row>
    <row r="86" spans="2:7" ht="12">
      <c r="B86" s="6" t="s">
        <v>30</v>
      </c>
      <c r="F86" s="8">
        <v>65957.34</v>
      </c>
      <c r="G86" s="8">
        <v>7135.86</v>
      </c>
    </row>
    <row r="87" spans="2:7" ht="12">
      <c r="B87" s="6">
        <v>3808</v>
      </c>
      <c r="C87" s="6">
        <v>30000</v>
      </c>
      <c r="D87" s="6">
        <v>41</v>
      </c>
      <c r="E87" s="6">
        <v>71400</v>
      </c>
      <c r="F87" s="8">
        <v>0</v>
      </c>
      <c r="G87" s="8">
        <v>11157.56</v>
      </c>
    </row>
    <row r="88" spans="5:7" ht="12">
      <c r="E88" s="6">
        <v>71500</v>
      </c>
      <c r="F88" s="8">
        <v>0</v>
      </c>
      <c r="G88" s="8">
        <v>37634.82</v>
      </c>
    </row>
    <row r="89" spans="5:7" ht="12">
      <c r="E89" s="6">
        <v>71600</v>
      </c>
      <c r="F89" s="8">
        <v>0</v>
      </c>
      <c r="G89" s="8">
        <v>687.04</v>
      </c>
    </row>
    <row r="90" spans="5:7" ht="12">
      <c r="E90" s="6">
        <v>75100</v>
      </c>
      <c r="F90" s="8">
        <v>6388.26</v>
      </c>
      <c r="G90" s="8">
        <v>3958.35</v>
      </c>
    </row>
    <row r="91" spans="2:7" ht="12">
      <c r="B91" s="6" t="s">
        <v>31</v>
      </c>
      <c r="F91" s="8">
        <v>6388.26</v>
      </c>
      <c r="G91" s="8">
        <v>53437.77</v>
      </c>
    </row>
    <row r="92" spans="1:7" ht="12">
      <c r="A92" s="6" t="s">
        <v>40</v>
      </c>
      <c r="F92" s="8">
        <v>72345.59999999999</v>
      </c>
      <c r="G92" s="8">
        <v>60573.63</v>
      </c>
    </row>
    <row r="93" spans="1:7" ht="12">
      <c r="A93" s="6" t="s">
        <v>25</v>
      </c>
      <c r="B93" s="6">
        <v>1981</v>
      </c>
      <c r="C93" s="6">
        <v>30000</v>
      </c>
      <c r="D93" s="6">
        <v>41</v>
      </c>
      <c r="E93" s="6">
        <v>71300</v>
      </c>
      <c r="F93" s="8">
        <v>5000</v>
      </c>
      <c r="G93" s="8">
        <v>0</v>
      </c>
    </row>
    <row r="94" spans="5:7" ht="12">
      <c r="E94" s="6">
        <v>71600</v>
      </c>
      <c r="F94" s="8">
        <v>3000</v>
      </c>
      <c r="G94" s="8">
        <v>0</v>
      </c>
    </row>
    <row r="95" spans="5:7" ht="12">
      <c r="E95" s="6">
        <v>75100</v>
      </c>
      <c r="F95" s="8">
        <v>2000</v>
      </c>
      <c r="G95" s="8">
        <v>0</v>
      </c>
    </row>
    <row r="96" spans="2:7" ht="12">
      <c r="B96" s="6" t="s">
        <v>30</v>
      </c>
      <c r="F96" s="8">
        <v>10000</v>
      </c>
      <c r="G96" s="8">
        <v>0</v>
      </c>
    </row>
    <row r="97" spans="2:7" ht="12">
      <c r="B97" s="6">
        <v>3808</v>
      </c>
      <c r="C97" s="6">
        <v>30000</v>
      </c>
      <c r="D97" s="6">
        <v>41</v>
      </c>
      <c r="E97" s="6">
        <v>71300</v>
      </c>
      <c r="F97" s="8">
        <v>0</v>
      </c>
      <c r="G97" s="8">
        <v>681.54</v>
      </c>
    </row>
    <row r="98" spans="5:7" ht="12">
      <c r="E98" s="6">
        <v>71600</v>
      </c>
      <c r="F98" s="8">
        <v>0</v>
      </c>
      <c r="G98" s="8">
        <v>1563.54</v>
      </c>
    </row>
    <row r="99" spans="5:7" ht="12">
      <c r="E99" s="6">
        <v>75100</v>
      </c>
      <c r="F99" s="8">
        <v>0</v>
      </c>
      <c r="G99" s="8">
        <v>179.61</v>
      </c>
    </row>
    <row r="100" spans="5:7" ht="12">
      <c r="E100" s="6">
        <v>75700</v>
      </c>
      <c r="F100" s="8">
        <v>0</v>
      </c>
      <c r="G100" s="8">
        <v>0</v>
      </c>
    </row>
    <row r="101" spans="2:7" ht="12">
      <c r="B101" s="6" t="s">
        <v>31</v>
      </c>
      <c r="F101" s="8">
        <v>0</v>
      </c>
      <c r="G101" s="8">
        <v>2424.69</v>
      </c>
    </row>
    <row r="102" spans="1:7" ht="12">
      <c r="A102" s="6" t="s">
        <v>41</v>
      </c>
      <c r="F102" s="8">
        <v>10000</v>
      </c>
      <c r="G102" s="8">
        <v>2424.69</v>
      </c>
    </row>
    <row r="103" spans="1:7" ht="12">
      <c r="A103" s="6" t="s">
        <v>26</v>
      </c>
      <c r="F103" s="8">
        <v>225051.6</v>
      </c>
      <c r="G103" s="8">
        <v>212204.22000000003</v>
      </c>
    </row>
    <row r="104" spans="1:7" ht="15">
      <c r="A104"/>
      <c r="B104"/>
      <c r="C104"/>
      <c r="D104"/>
      <c r="E104"/>
      <c r="F104"/>
      <c r="G104"/>
    </row>
    <row r="105" spans="1:7" ht="15">
      <c r="A105"/>
      <c r="B105"/>
      <c r="C105"/>
      <c r="D105"/>
      <c r="E105"/>
      <c r="F105"/>
      <c r="G105"/>
    </row>
    <row r="106" spans="1:7" ht="15">
      <c r="A106"/>
      <c r="B106"/>
      <c r="C106"/>
      <c r="D106"/>
      <c r="E106"/>
      <c r="F106"/>
      <c r="G106"/>
    </row>
    <row r="107" spans="1:7" ht="15">
      <c r="A107"/>
      <c r="B107"/>
      <c r="C107"/>
      <c r="D107"/>
      <c r="E107"/>
      <c r="F107"/>
      <c r="G107"/>
    </row>
    <row r="108" spans="1:7" ht="15">
      <c r="A108"/>
      <c r="B108"/>
      <c r="C108"/>
      <c r="D108"/>
      <c r="E108"/>
      <c r="F108"/>
      <c r="G108"/>
    </row>
    <row r="109" spans="1:7" ht="15">
      <c r="A109"/>
      <c r="B109"/>
      <c r="C109"/>
      <c r="D109"/>
      <c r="E109"/>
      <c r="F109"/>
      <c r="G109"/>
    </row>
    <row r="110" spans="1:7" ht="15">
      <c r="A110"/>
      <c r="B110"/>
      <c r="C110"/>
      <c r="D110"/>
      <c r="E110"/>
      <c r="F110"/>
      <c r="G110"/>
    </row>
    <row r="111" spans="1:7" ht="15">
      <c r="A111"/>
      <c r="B111"/>
      <c r="C111"/>
      <c r="D111"/>
      <c r="E111"/>
      <c r="F111"/>
      <c r="G111"/>
    </row>
    <row r="112" spans="1:7" ht="15">
      <c r="A112"/>
      <c r="B112"/>
      <c r="C112"/>
      <c r="D112"/>
      <c r="E112"/>
      <c r="F112"/>
      <c r="G112"/>
    </row>
    <row r="113" spans="1:7" ht="15">
      <c r="A113"/>
      <c r="B113"/>
      <c r="C113"/>
      <c r="D113"/>
      <c r="E113"/>
      <c r="F113"/>
      <c r="G113"/>
    </row>
    <row r="114" spans="1:7" ht="15">
      <c r="A114"/>
      <c r="B114"/>
      <c r="C114"/>
      <c r="D114"/>
      <c r="E114"/>
      <c r="F114"/>
      <c r="G114"/>
    </row>
    <row r="115" spans="1:7" ht="15">
      <c r="A115"/>
      <c r="B115"/>
      <c r="C115"/>
      <c r="D115"/>
      <c r="E115"/>
      <c r="F115"/>
      <c r="G115"/>
    </row>
    <row r="116" spans="1:7" ht="15">
      <c r="A116"/>
      <c r="B116"/>
      <c r="C116"/>
      <c r="D116"/>
      <c r="E116"/>
      <c r="F116"/>
      <c r="G116"/>
    </row>
    <row r="117" spans="1:7" ht="15">
      <c r="A117"/>
      <c r="B117"/>
      <c r="C117"/>
      <c r="D117"/>
      <c r="E117"/>
      <c r="F117"/>
      <c r="G117"/>
    </row>
    <row r="118" spans="1:7" ht="15">
      <c r="A118"/>
      <c r="B118"/>
      <c r="C118"/>
      <c r="D118"/>
      <c r="E118"/>
      <c r="F118"/>
      <c r="G118"/>
    </row>
    <row r="119" spans="1:7" ht="15">
      <c r="A119"/>
      <c r="B119"/>
      <c r="C119"/>
      <c r="D119"/>
      <c r="E119"/>
      <c r="F119"/>
      <c r="G119"/>
    </row>
    <row r="120" spans="1:7" ht="15">
      <c r="A120"/>
      <c r="B120"/>
      <c r="C120"/>
      <c r="D120"/>
      <c r="E120"/>
      <c r="F120"/>
      <c r="G120"/>
    </row>
    <row r="121" spans="1:7" ht="15">
      <c r="A121"/>
      <c r="B121"/>
      <c r="C121"/>
      <c r="D121"/>
      <c r="E121"/>
      <c r="F121"/>
      <c r="G121"/>
    </row>
    <row r="122" spans="1:7" ht="15">
      <c r="A122"/>
      <c r="B122"/>
      <c r="C122"/>
      <c r="D122"/>
      <c r="E122"/>
      <c r="F122"/>
      <c r="G122"/>
    </row>
    <row r="123" spans="1:7" ht="15">
      <c r="A123"/>
      <c r="B123"/>
      <c r="C123"/>
      <c r="D123"/>
      <c r="E123"/>
      <c r="F123"/>
      <c r="G123"/>
    </row>
    <row r="124" spans="1:7" ht="15">
      <c r="A124"/>
      <c r="B124"/>
      <c r="C124"/>
      <c r="D124"/>
      <c r="E124"/>
      <c r="F124"/>
      <c r="G124"/>
    </row>
    <row r="125" spans="1:7" ht="15">
      <c r="A125"/>
      <c r="B125"/>
      <c r="C125"/>
      <c r="D125"/>
      <c r="E125"/>
      <c r="F125"/>
      <c r="G125"/>
    </row>
    <row r="126" spans="1:7" ht="15">
      <c r="A126"/>
      <c r="B126"/>
      <c r="C126"/>
      <c r="D126"/>
      <c r="E126"/>
      <c r="F126"/>
      <c r="G126"/>
    </row>
    <row r="127" spans="1:7" ht="15">
      <c r="A127"/>
      <c r="B127"/>
      <c r="C127"/>
      <c r="D127"/>
      <c r="E127"/>
      <c r="F127"/>
      <c r="G127"/>
    </row>
    <row r="128" spans="1:7" ht="15">
      <c r="A128"/>
      <c r="B128"/>
      <c r="C128"/>
      <c r="D128"/>
      <c r="E128"/>
      <c r="F128"/>
      <c r="G128"/>
    </row>
    <row r="129" spans="1:7" ht="15">
      <c r="A129"/>
      <c r="B129"/>
      <c r="C129"/>
      <c r="D129"/>
      <c r="E129"/>
      <c r="F129"/>
      <c r="G129"/>
    </row>
    <row r="130" spans="1:7" ht="15">
      <c r="A130"/>
      <c r="B130"/>
      <c r="C130"/>
      <c r="D130"/>
      <c r="E130"/>
      <c r="F130"/>
      <c r="G130"/>
    </row>
    <row r="131" spans="1:7" ht="15">
      <c r="A131"/>
      <c r="B131"/>
      <c r="C131"/>
      <c r="D131"/>
      <c r="E131"/>
      <c r="F131"/>
      <c r="G131"/>
    </row>
    <row r="132" spans="1:7" ht="15">
      <c r="A132"/>
      <c r="B132"/>
      <c r="C132"/>
      <c r="D132"/>
      <c r="E132"/>
      <c r="F132"/>
      <c r="G132"/>
    </row>
    <row r="133" spans="1:7" ht="15">
      <c r="A133"/>
      <c r="B133"/>
      <c r="C133"/>
      <c r="D133"/>
      <c r="E133"/>
      <c r="F133"/>
      <c r="G133"/>
    </row>
    <row r="134" spans="1:7" ht="15">
      <c r="A134"/>
      <c r="B134"/>
      <c r="C134"/>
      <c r="D134"/>
      <c r="E134"/>
      <c r="F134"/>
      <c r="G134"/>
    </row>
    <row r="135" spans="1:7" ht="15">
      <c r="A135"/>
      <c r="B135"/>
      <c r="C135"/>
      <c r="D135"/>
      <c r="E135"/>
      <c r="F135"/>
      <c r="G135"/>
    </row>
    <row r="136" spans="1:7" ht="15">
      <c r="A136"/>
      <c r="B136"/>
      <c r="C136"/>
      <c r="D136"/>
      <c r="E136"/>
      <c r="F136"/>
      <c r="G136"/>
    </row>
    <row r="137" spans="1:7" ht="15">
      <c r="A137"/>
      <c r="B137"/>
      <c r="C137"/>
      <c r="D137"/>
      <c r="E137"/>
      <c r="F137"/>
      <c r="G137"/>
    </row>
    <row r="138" spans="1:7" ht="15">
      <c r="A138"/>
      <c r="B138"/>
      <c r="C138"/>
      <c r="D138"/>
      <c r="E138"/>
      <c r="F138"/>
      <c r="G13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00"/>
  <sheetViews>
    <sheetView tabSelected="1" zoomScalePageLayoutView="0" workbookViewId="0" topLeftCell="A97">
      <selection activeCell="I93" sqref="I93"/>
    </sheetView>
  </sheetViews>
  <sheetFormatPr defaultColWidth="11.421875" defaultRowHeight="15"/>
  <cols>
    <col min="1" max="1" width="11.00390625" style="0" customWidth="1"/>
    <col min="2" max="3" width="9.140625" style="0" customWidth="1"/>
    <col min="4" max="4" width="5.8515625" style="0" bestFit="1" customWidth="1"/>
    <col min="5" max="5" width="6.57421875" style="0" bestFit="1" customWidth="1"/>
    <col min="6" max="6" width="13.57421875" style="0" customWidth="1"/>
    <col min="7" max="7" width="13.00390625" style="0" customWidth="1"/>
    <col min="8" max="8" width="17.8515625" style="14" bestFit="1" customWidth="1"/>
    <col min="9" max="9" width="46.421875" style="0" bestFit="1" customWidth="1"/>
    <col min="10" max="16384" width="9.140625" style="0" customWidth="1"/>
  </cols>
  <sheetData>
    <row r="3" spans="1:8" s="24" customFormat="1" ht="24">
      <c r="A3" s="22" t="s">
        <v>0</v>
      </c>
      <c r="B3" s="22" t="s">
        <v>5</v>
      </c>
      <c r="C3" s="22" t="s">
        <v>3</v>
      </c>
      <c r="D3" s="22" t="s">
        <v>6</v>
      </c>
      <c r="E3" s="22" t="s">
        <v>1</v>
      </c>
      <c r="F3" s="22" t="s">
        <v>27</v>
      </c>
      <c r="G3" s="22" t="s">
        <v>28</v>
      </c>
      <c r="H3" s="23" t="s">
        <v>43</v>
      </c>
    </row>
    <row r="4" spans="1:8" ht="15">
      <c r="A4" s="9" t="s">
        <v>14</v>
      </c>
      <c r="B4" s="9">
        <v>1981</v>
      </c>
      <c r="C4" s="9">
        <v>30000</v>
      </c>
      <c r="D4" s="9" t="s">
        <v>42</v>
      </c>
      <c r="E4" s="6">
        <v>71500</v>
      </c>
      <c r="F4" s="14">
        <v>15000</v>
      </c>
      <c r="G4" s="14">
        <v>26279.24</v>
      </c>
      <c r="H4" s="14">
        <f>G4</f>
        <v>26279.24</v>
      </c>
    </row>
    <row r="5" spans="1:8" ht="15">
      <c r="A5" s="9"/>
      <c r="B5" s="6">
        <v>1981</v>
      </c>
      <c r="C5" s="6">
        <v>30000</v>
      </c>
      <c r="D5" s="6" t="s">
        <v>42</v>
      </c>
      <c r="E5" s="6">
        <v>71600</v>
      </c>
      <c r="F5" s="14">
        <v>0</v>
      </c>
      <c r="G5" s="21">
        <v>322.04</v>
      </c>
      <c r="H5" s="19">
        <v>0</v>
      </c>
    </row>
    <row r="6" spans="1:8" ht="15">
      <c r="A6" s="9"/>
      <c r="B6" s="6">
        <v>1981</v>
      </c>
      <c r="C6" s="6">
        <v>30000</v>
      </c>
      <c r="D6" s="6" t="s">
        <v>42</v>
      </c>
      <c r="E6" s="6">
        <v>75100</v>
      </c>
      <c r="F6" s="14">
        <v>0</v>
      </c>
      <c r="G6" s="14">
        <v>2128.1</v>
      </c>
      <c r="H6" s="14">
        <f>SUM(H4:H5)*8%</f>
        <v>2102.3392000000003</v>
      </c>
    </row>
    <row r="7" spans="1:8" ht="15">
      <c r="A7" s="11" t="s">
        <v>32</v>
      </c>
      <c r="B7" s="11"/>
      <c r="C7" s="11"/>
      <c r="D7" s="11"/>
      <c r="E7" s="11"/>
      <c r="F7" s="16">
        <f>SUM(F4:F6)</f>
        <v>15000</v>
      </c>
      <c r="G7" s="16">
        <f>SUM(G4:G6)</f>
        <v>28729.38</v>
      </c>
      <c r="H7" s="27">
        <f>SUM(H4:H6)</f>
        <v>28381.5792</v>
      </c>
    </row>
    <row r="8" spans="1:8" ht="15">
      <c r="A8" s="12"/>
      <c r="B8" s="12"/>
      <c r="C8" s="12"/>
      <c r="D8" s="12"/>
      <c r="E8" s="12"/>
      <c r="F8" s="31"/>
      <c r="G8" s="31"/>
      <c r="H8" s="31"/>
    </row>
    <row r="9" spans="1:9" ht="15">
      <c r="A9" s="9" t="s">
        <v>17</v>
      </c>
      <c r="B9" s="9">
        <v>3808</v>
      </c>
      <c r="C9" s="6">
        <v>30000</v>
      </c>
      <c r="D9" s="9" t="s">
        <v>42</v>
      </c>
      <c r="E9" s="6">
        <v>71300</v>
      </c>
      <c r="F9" s="14">
        <v>28500</v>
      </c>
      <c r="G9" s="14">
        <v>31279.24</v>
      </c>
      <c r="H9" s="19">
        <v>9000</v>
      </c>
      <c r="I9" s="6" t="s">
        <v>58</v>
      </c>
    </row>
    <row r="10" spans="1:8" ht="15">
      <c r="A10" s="9"/>
      <c r="B10" s="6">
        <v>3808</v>
      </c>
      <c r="C10" s="6">
        <v>30000</v>
      </c>
      <c r="D10" s="6" t="s">
        <v>42</v>
      </c>
      <c r="E10" s="6">
        <v>71600</v>
      </c>
      <c r="F10" s="14">
        <v>6475</v>
      </c>
      <c r="G10" s="14">
        <v>5459.34</v>
      </c>
      <c r="H10" s="14">
        <f>G10</f>
        <v>5459.34</v>
      </c>
    </row>
    <row r="11" spans="1:8" ht="15">
      <c r="A11" s="9"/>
      <c r="B11" s="6">
        <v>3808</v>
      </c>
      <c r="C11" s="6">
        <v>30000</v>
      </c>
      <c r="D11" s="6" t="s">
        <v>42</v>
      </c>
      <c r="E11" s="6">
        <v>72100</v>
      </c>
      <c r="F11" s="14">
        <v>0</v>
      </c>
      <c r="G11" s="14">
        <v>2739.14</v>
      </c>
      <c r="H11" s="14">
        <f>G11</f>
        <v>2739.14</v>
      </c>
    </row>
    <row r="12" spans="1:8" ht="15">
      <c r="A12" s="9"/>
      <c r="B12" s="6">
        <v>3808</v>
      </c>
      <c r="C12" s="6">
        <v>30000</v>
      </c>
      <c r="D12" s="6" t="s">
        <v>42</v>
      </c>
      <c r="E12" s="6">
        <v>72400</v>
      </c>
      <c r="F12" s="14">
        <v>700</v>
      </c>
      <c r="G12" s="14">
        <v>468.2</v>
      </c>
      <c r="H12" s="14">
        <f>G12</f>
        <v>468.2</v>
      </c>
    </row>
    <row r="13" spans="1:8" ht="15">
      <c r="A13" s="9"/>
      <c r="B13" s="6">
        <v>3808</v>
      </c>
      <c r="C13" s="6">
        <v>30000</v>
      </c>
      <c r="D13" s="6" t="s">
        <v>42</v>
      </c>
      <c r="E13" s="6">
        <v>72800</v>
      </c>
      <c r="F13" s="14">
        <v>0</v>
      </c>
      <c r="G13" s="14">
        <v>85.52</v>
      </c>
      <c r="H13" s="14">
        <f>G13</f>
        <v>85.52</v>
      </c>
    </row>
    <row r="14" spans="1:8" ht="15">
      <c r="A14" s="9"/>
      <c r="B14" s="6">
        <v>3808</v>
      </c>
      <c r="C14" s="6">
        <v>30000</v>
      </c>
      <c r="D14" s="6" t="s">
        <v>42</v>
      </c>
      <c r="E14" s="6">
        <v>74500</v>
      </c>
      <c r="F14" s="14">
        <v>275</v>
      </c>
      <c r="G14" s="14">
        <v>593.2</v>
      </c>
      <c r="H14" s="19">
        <v>343.2</v>
      </c>
    </row>
    <row r="15" spans="1:8" ht="15">
      <c r="A15" s="9"/>
      <c r="B15" s="6">
        <v>3808</v>
      </c>
      <c r="C15" s="6">
        <v>30000</v>
      </c>
      <c r="D15" s="6" t="s">
        <v>42</v>
      </c>
      <c r="E15" s="6">
        <v>75700</v>
      </c>
      <c r="F15" s="14">
        <v>900</v>
      </c>
      <c r="G15" s="14">
        <v>198.84</v>
      </c>
      <c r="H15" s="14">
        <f>G15</f>
        <v>198.84</v>
      </c>
    </row>
    <row r="16" spans="1:8" ht="15">
      <c r="A16" s="9"/>
      <c r="B16" s="6">
        <v>3808</v>
      </c>
      <c r="C16" s="6">
        <v>30000</v>
      </c>
      <c r="D16" s="6" t="s">
        <v>42</v>
      </c>
      <c r="E16" s="6">
        <v>75100</v>
      </c>
      <c r="F16" s="14">
        <v>0</v>
      </c>
      <c r="G16" s="14">
        <v>3265.88</v>
      </c>
      <c r="H16" s="19">
        <f>SUM(H9:H15)*8%</f>
        <v>1463.5392000000002</v>
      </c>
    </row>
    <row r="17" spans="1:8" ht="15">
      <c r="A17" s="11" t="s">
        <v>33</v>
      </c>
      <c r="B17" s="11"/>
      <c r="C17" s="11"/>
      <c r="D17" s="11"/>
      <c r="E17" s="11"/>
      <c r="F17" s="16">
        <f>SUM(F9:F16)</f>
        <v>36850</v>
      </c>
      <c r="G17" s="16">
        <f>SUM(G9:G16)</f>
        <v>44089.359999999986</v>
      </c>
      <c r="H17" s="27">
        <f>SUM(H9:H16)</f>
        <v>19757.7792</v>
      </c>
    </row>
    <row r="18" spans="1:8" ht="15">
      <c r="A18" s="12"/>
      <c r="B18" s="12"/>
      <c r="C18" s="12"/>
      <c r="D18" s="12"/>
      <c r="E18" s="12"/>
      <c r="F18" s="31"/>
      <c r="G18" s="31"/>
      <c r="H18" s="31"/>
    </row>
    <row r="19" spans="1:8" ht="15">
      <c r="A19" s="12" t="s">
        <v>18</v>
      </c>
      <c r="B19" s="9">
        <v>1981</v>
      </c>
      <c r="C19" s="6">
        <v>30000</v>
      </c>
      <c r="D19" s="9">
        <v>41</v>
      </c>
      <c r="E19" s="6">
        <v>71500</v>
      </c>
      <c r="F19" s="14">
        <v>15000</v>
      </c>
      <c r="G19" s="14">
        <v>11433.3</v>
      </c>
      <c r="H19" s="14">
        <f>G19</f>
        <v>11433.3</v>
      </c>
    </row>
    <row r="20" spans="1:8" ht="15">
      <c r="A20" s="12"/>
      <c r="B20" s="9"/>
      <c r="C20" s="6"/>
      <c r="D20" s="9"/>
      <c r="E20" s="6">
        <v>75100</v>
      </c>
      <c r="F20" s="14">
        <v>0</v>
      </c>
      <c r="G20" s="14">
        <v>914.66</v>
      </c>
      <c r="H20" s="14">
        <f>SUM(H19)*8%</f>
        <v>914.664</v>
      </c>
    </row>
    <row r="21" spans="1:8" ht="15">
      <c r="A21" s="11" t="s">
        <v>34</v>
      </c>
      <c r="B21" s="11"/>
      <c r="C21" s="11"/>
      <c r="D21" s="11"/>
      <c r="E21" s="11"/>
      <c r="F21" s="16">
        <f>SUM(F19:F20)</f>
        <v>15000</v>
      </c>
      <c r="G21" s="16">
        <f>SUM(G19:G20)</f>
        <v>12347.96</v>
      </c>
      <c r="H21" s="16">
        <f>SUM(H19:H20)</f>
        <v>12347.964</v>
      </c>
    </row>
    <row r="22" spans="1:8" ht="15">
      <c r="A22" s="12"/>
      <c r="B22" s="12"/>
      <c r="C22" s="12"/>
      <c r="D22" s="12"/>
      <c r="E22" s="12"/>
      <c r="F22" s="31"/>
      <c r="G22" s="31"/>
      <c r="H22" s="31"/>
    </row>
    <row r="23" spans="1:8" ht="15">
      <c r="A23" s="12" t="s">
        <v>19</v>
      </c>
      <c r="B23" s="9">
        <v>3808</v>
      </c>
      <c r="C23" s="6">
        <v>30000</v>
      </c>
      <c r="D23" s="9">
        <v>41</v>
      </c>
      <c r="E23" s="6">
        <v>71300</v>
      </c>
      <c r="F23" s="14">
        <v>20000</v>
      </c>
      <c r="G23" s="14">
        <v>12286.66</v>
      </c>
      <c r="H23" s="19">
        <v>6885</v>
      </c>
    </row>
    <row r="24" spans="1:8" ht="15">
      <c r="A24" s="12"/>
      <c r="B24" s="9"/>
      <c r="C24" s="6"/>
      <c r="D24" s="9"/>
      <c r="E24" s="6">
        <v>71600</v>
      </c>
      <c r="F24" s="14">
        <v>2600</v>
      </c>
      <c r="G24" s="14">
        <v>1532.62</v>
      </c>
      <c r="H24" s="14">
        <f>G24</f>
        <v>1532.62</v>
      </c>
    </row>
    <row r="25" spans="1:8" ht="15">
      <c r="A25" s="12"/>
      <c r="B25" s="9"/>
      <c r="C25" s="6"/>
      <c r="D25" s="9"/>
      <c r="E25" s="6">
        <v>72300</v>
      </c>
      <c r="F25" s="14">
        <v>0</v>
      </c>
      <c r="G25" s="14">
        <v>15.48</v>
      </c>
      <c r="H25" s="14">
        <f>G25</f>
        <v>15.48</v>
      </c>
    </row>
    <row r="26" spans="1:8" ht="15">
      <c r="A26" s="12"/>
      <c r="B26" s="9"/>
      <c r="C26" s="6"/>
      <c r="D26" s="9"/>
      <c r="E26" s="20">
        <v>73300</v>
      </c>
      <c r="F26" s="14">
        <v>0</v>
      </c>
      <c r="G26" s="14"/>
      <c r="H26" s="19">
        <v>11.85</v>
      </c>
    </row>
    <row r="27" spans="1:8" ht="15">
      <c r="A27" s="12"/>
      <c r="B27" s="9"/>
      <c r="C27" s="6"/>
      <c r="D27" s="9"/>
      <c r="E27" s="6">
        <v>72400</v>
      </c>
      <c r="F27" s="14">
        <v>715</v>
      </c>
      <c r="G27" s="14">
        <v>700.85</v>
      </c>
      <c r="H27" s="14">
        <f>G27</f>
        <v>700.85</v>
      </c>
    </row>
    <row r="28" spans="1:8" ht="15">
      <c r="A28" s="12"/>
      <c r="B28" s="9"/>
      <c r="C28" s="6"/>
      <c r="D28" s="9"/>
      <c r="E28" s="6">
        <v>72500</v>
      </c>
      <c r="F28" s="14">
        <v>120</v>
      </c>
      <c r="G28" s="14">
        <v>3.31</v>
      </c>
      <c r="H28" s="14">
        <f>G28</f>
        <v>3.31</v>
      </c>
    </row>
    <row r="29" spans="1:8" ht="15">
      <c r="A29" s="12"/>
      <c r="B29" s="9"/>
      <c r="C29" s="6"/>
      <c r="D29" s="9"/>
      <c r="E29" s="6">
        <v>74500</v>
      </c>
      <c r="F29" s="14">
        <v>300</v>
      </c>
      <c r="G29" s="14">
        <v>46.43</v>
      </c>
      <c r="H29" s="14">
        <f>G29</f>
        <v>46.43</v>
      </c>
    </row>
    <row r="30" spans="1:9" ht="15">
      <c r="A30" s="12"/>
      <c r="B30" s="9"/>
      <c r="C30" s="6"/>
      <c r="D30" s="9"/>
      <c r="E30" s="6">
        <v>75700</v>
      </c>
      <c r="F30" s="14">
        <v>1550</v>
      </c>
      <c r="G30" s="14">
        <v>629.44</v>
      </c>
      <c r="H30" s="19">
        <v>617.59</v>
      </c>
      <c r="I30" s="18"/>
    </row>
    <row r="31" spans="1:8" ht="15">
      <c r="A31" s="12"/>
      <c r="B31" s="9"/>
      <c r="C31" s="6"/>
      <c r="D31" s="9"/>
      <c r="E31" s="6">
        <v>75100</v>
      </c>
      <c r="F31" s="14">
        <v>0</v>
      </c>
      <c r="G31" s="14">
        <v>1217.18</v>
      </c>
      <c r="H31" s="14">
        <f>SUM(H23:H30)*8%</f>
        <v>785.0504</v>
      </c>
    </row>
    <row r="32" spans="1:8" ht="15">
      <c r="A32" s="11" t="s">
        <v>35</v>
      </c>
      <c r="B32" s="11"/>
      <c r="C32" s="11"/>
      <c r="D32" s="11"/>
      <c r="E32" s="11"/>
      <c r="F32" s="16">
        <v>25285</v>
      </c>
      <c r="G32" s="16">
        <v>16431.969999999998</v>
      </c>
      <c r="H32" s="27">
        <f>SUM(H23:H31)</f>
        <v>10598.1804</v>
      </c>
    </row>
    <row r="33" spans="1:8" ht="15">
      <c r="A33" s="12"/>
      <c r="B33" s="12"/>
      <c r="C33" s="12"/>
      <c r="D33" s="12"/>
      <c r="E33" s="12"/>
      <c r="F33" s="31"/>
      <c r="G33" s="31"/>
      <c r="H33" s="15"/>
    </row>
    <row r="34" spans="1:8" ht="15">
      <c r="A34" s="12" t="s">
        <v>20</v>
      </c>
      <c r="B34" s="9">
        <v>1981</v>
      </c>
      <c r="C34" s="6">
        <v>30000</v>
      </c>
      <c r="D34" s="9">
        <v>41</v>
      </c>
      <c r="E34" s="6">
        <v>71400</v>
      </c>
      <c r="F34" s="14">
        <v>0</v>
      </c>
      <c r="G34" s="14">
        <v>873.9</v>
      </c>
      <c r="H34" s="19">
        <v>0</v>
      </c>
    </row>
    <row r="35" spans="1:8" ht="15">
      <c r="A35" s="12"/>
      <c r="B35" s="9"/>
      <c r="C35" s="6"/>
      <c r="D35" s="9"/>
      <c r="E35" s="6">
        <v>71500</v>
      </c>
      <c r="F35" s="14">
        <v>7500</v>
      </c>
      <c r="G35" s="14">
        <v>0</v>
      </c>
      <c r="H35" s="14">
        <v>0</v>
      </c>
    </row>
    <row r="36" spans="1:8" ht="15">
      <c r="A36" s="12"/>
      <c r="B36" s="9"/>
      <c r="C36" s="6"/>
      <c r="D36" s="9"/>
      <c r="E36" s="6">
        <v>75100</v>
      </c>
      <c r="F36" s="14">
        <v>0</v>
      </c>
      <c r="G36" s="14">
        <v>69.91</v>
      </c>
      <c r="H36" s="19">
        <v>0</v>
      </c>
    </row>
    <row r="37" spans="1:8" ht="15">
      <c r="A37" s="12"/>
      <c r="B37" s="28"/>
      <c r="C37" s="28"/>
      <c r="D37" s="28"/>
      <c r="E37" s="28"/>
      <c r="F37" s="29">
        <f>SUM(F34:F36)</f>
        <v>7500</v>
      </c>
      <c r="G37" s="29">
        <f>SUM(G34:G36)</f>
        <v>943.81</v>
      </c>
      <c r="H37" s="30">
        <f>SUM(H34:H36)</f>
        <v>0</v>
      </c>
    </row>
    <row r="38" spans="1:7" ht="15">
      <c r="A38" s="12"/>
      <c r="B38" s="9"/>
      <c r="C38" s="6"/>
      <c r="D38" s="9"/>
      <c r="E38" s="6"/>
      <c r="F38" s="14"/>
      <c r="G38" s="14"/>
    </row>
    <row r="39" spans="1:8" ht="15">
      <c r="A39" s="12"/>
      <c r="B39" s="9"/>
      <c r="C39" s="6">
        <v>30079</v>
      </c>
      <c r="D39" s="9">
        <v>10159</v>
      </c>
      <c r="E39" s="6">
        <v>71500</v>
      </c>
      <c r="F39" s="14">
        <v>15000</v>
      </c>
      <c r="G39" s="14">
        <v>12215.75</v>
      </c>
      <c r="H39" s="14">
        <f>G39</f>
        <v>12215.75</v>
      </c>
    </row>
    <row r="40" spans="1:9" ht="15">
      <c r="A40" s="12"/>
      <c r="B40" s="9"/>
      <c r="C40" s="6"/>
      <c r="D40" s="9"/>
      <c r="E40" s="6">
        <v>75100</v>
      </c>
      <c r="F40" s="14">
        <v>0</v>
      </c>
      <c r="G40" s="14">
        <v>855.1</v>
      </c>
      <c r="H40" s="21">
        <f>H39*7%</f>
        <v>855.1025000000001</v>
      </c>
      <c r="I40" s="18"/>
    </row>
    <row r="41" spans="1:8" ht="15">
      <c r="A41" s="10"/>
      <c r="B41" s="9" t="s">
        <v>30</v>
      </c>
      <c r="C41" s="9"/>
      <c r="D41" s="9"/>
      <c r="E41" s="9"/>
      <c r="F41" s="15">
        <v>22500</v>
      </c>
      <c r="G41" s="15">
        <v>14014.66</v>
      </c>
      <c r="H41" s="15">
        <f>SUM(H39:H40)</f>
        <v>13070.8525</v>
      </c>
    </row>
    <row r="42" spans="1:8" ht="15">
      <c r="A42" s="11" t="s">
        <v>36</v>
      </c>
      <c r="B42" s="11"/>
      <c r="C42" s="11"/>
      <c r="D42" s="11"/>
      <c r="E42" s="11"/>
      <c r="F42" s="16">
        <v>22500</v>
      </c>
      <c r="G42" s="16">
        <v>14014.66</v>
      </c>
      <c r="H42" s="27">
        <f>H41+H37</f>
        <v>13070.8525</v>
      </c>
    </row>
    <row r="43" spans="1:7" ht="15">
      <c r="A43" s="12"/>
      <c r="B43" s="12"/>
      <c r="C43" s="12"/>
      <c r="D43" s="12"/>
      <c r="E43" s="12"/>
      <c r="F43" s="31"/>
      <c r="G43" s="31"/>
    </row>
    <row r="44" spans="1:8" ht="15">
      <c r="A44" s="12" t="s">
        <v>21</v>
      </c>
      <c r="B44" s="9">
        <v>3808</v>
      </c>
      <c r="C44" s="6">
        <v>30000</v>
      </c>
      <c r="D44" s="9">
        <v>41</v>
      </c>
      <c r="E44" s="6">
        <v>71300</v>
      </c>
      <c r="F44" s="14">
        <v>4000</v>
      </c>
      <c r="G44" s="14">
        <v>0</v>
      </c>
      <c r="H44" s="19">
        <v>4067</v>
      </c>
    </row>
    <row r="45" spans="1:8" ht="15">
      <c r="A45" s="12"/>
      <c r="B45" s="9"/>
      <c r="C45" s="6"/>
      <c r="D45" s="9"/>
      <c r="E45" s="6">
        <v>71600</v>
      </c>
      <c r="F45" s="14">
        <v>2100</v>
      </c>
      <c r="G45" s="14">
        <v>3090.08</v>
      </c>
      <c r="H45" s="19">
        <v>1776.41</v>
      </c>
    </row>
    <row r="46" spans="1:8" ht="15">
      <c r="A46" s="12"/>
      <c r="B46" s="9"/>
      <c r="C46" s="6"/>
      <c r="D46" s="9"/>
      <c r="E46" s="6">
        <v>72300</v>
      </c>
      <c r="F46" s="14">
        <v>600</v>
      </c>
      <c r="G46" s="14">
        <v>186.05</v>
      </c>
      <c r="H46" s="14">
        <f>G46</f>
        <v>186.05</v>
      </c>
    </row>
    <row r="47" spans="1:8" ht="15">
      <c r="A47" s="12"/>
      <c r="B47" s="9"/>
      <c r="C47" s="6"/>
      <c r="D47" s="9"/>
      <c r="E47" s="6">
        <v>72400</v>
      </c>
      <c r="F47" s="14">
        <v>350</v>
      </c>
      <c r="G47" s="14">
        <v>0</v>
      </c>
      <c r="H47" s="14">
        <f>G47</f>
        <v>0</v>
      </c>
    </row>
    <row r="48" spans="1:8" ht="15">
      <c r="A48" s="12"/>
      <c r="B48" s="9"/>
      <c r="C48" s="6"/>
      <c r="D48" s="9"/>
      <c r="E48" s="6">
        <v>72500</v>
      </c>
      <c r="F48" s="14">
        <v>200</v>
      </c>
      <c r="G48" s="14">
        <v>420.1</v>
      </c>
      <c r="H48" s="21">
        <f>G48</f>
        <v>420.1</v>
      </c>
    </row>
    <row r="49" spans="1:8" ht="15">
      <c r="A49" s="12"/>
      <c r="B49" s="9"/>
      <c r="C49" s="6"/>
      <c r="D49" s="9"/>
      <c r="E49" s="6">
        <v>72800</v>
      </c>
      <c r="F49" s="14">
        <v>0</v>
      </c>
      <c r="G49" s="14">
        <v>45.49</v>
      </c>
      <c r="H49" s="14">
        <f>G49</f>
        <v>45.49</v>
      </c>
    </row>
    <row r="50" spans="1:8" ht="15">
      <c r="A50" s="12"/>
      <c r="B50" s="9"/>
      <c r="C50" s="6"/>
      <c r="D50" s="9"/>
      <c r="E50" s="6">
        <v>73100</v>
      </c>
      <c r="F50" s="14">
        <v>1800</v>
      </c>
      <c r="G50" s="14">
        <v>4439.8</v>
      </c>
      <c r="H50" s="14">
        <v>2368.06</v>
      </c>
    </row>
    <row r="51" spans="1:8" ht="15">
      <c r="A51" s="12"/>
      <c r="B51" s="9"/>
      <c r="C51" s="6"/>
      <c r="D51" s="9"/>
      <c r="E51" s="6">
        <v>74100</v>
      </c>
      <c r="F51" s="14">
        <v>180</v>
      </c>
      <c r="G51" s="14">
        <v>0</v>
      </c>
      <c r="H51" s="14">
        <f>G51</f>
        <v>0</v>
      </c>
    </row>
    <row r="52" spans="1:8" ht="15">
      <c r="A52" s="12"/>
      <c r="B52" s="9"/>
      <c r="C52" s="6"/>
      <c r="D52" s="9"/>
      <c r="E52" s="6">
        <v>74200</v>
      </c>
      <c r="F52" s="14">
        <v>1000</v>
      </c>
      <c r="G52" s="14">
        <v>1232.7</v>
      </c>
      <c r="H52" s="19">
        <v>616.35</v>
      </c>
    </row>
    <row r="53" spans="1:8" ht="15">
      <c r="A53" s="12"/>
      <c r="B53" s="9"/>
      <c r="C53" s="6"/>
      <c r="D53" s="9"/>
      <c r="E53" s="6">
        <v>74500</v>
      </c>
      <c r="F53" s="14">
        <v>300</v>
      </c>
      <c r="G53" s="14">
        <v>659.71</v>
      </c>
      <c r="H53" s="19">
        <v>518.64</v>
      </c>
    </row>
    <row r="54" spans="1:8" ht="15">
      <c r="A54" s="12"/>
      <c r="B54" s="9"/>
      <c r="C54" s="6"/>
      <c r="D54" s="9"/>
      <c r="E54" s="6">
        <v>75700</v>
      </c>
      <c r="F54" s="14">
        <v>800</v>
      </c>
      <c r="G54" s="14">
        <v>5491.46</v>
      </c>
      <c r="H54" s="14">
        <v>2975.38</v>
      </c>
    </row>
    <row r="55" spans="1:8" ht="15">
      <c r="A55" s="12"/>
      <c r="B55" s="9"/>
      <c r="C55" s="6"/>
      <c r="D55" s="9"/>
      <c r="E55" s="6">
        <v>75100</v>
      </c>
      <c r="F55" s="14">
        <v>0</v>
      </c>
      <c r="G55" s="14">
        <v>1245.23</v>
      </c>
      <c r="H55" s="14">
        <f>SUM(H44:H54)*8%</f>
        <v>1037.8784</v>
      </c>
    </row>
    <row r="56" spans="1:8" ht="15">
      <c r="A56" s="11" t="s">
        <v>37</v>
      </c>
      <c r="B56" s="11"/>
      <c r="C56" s="11"/>
      <c r="D56" s="11"/>
      <c r="E56" s="11"/>
      <c r="F56" s="16">
        <v>11330</v>
      </c>
      <c r="G56" s="16">
        <f>SUM(G44:G55)</f>
        <v>16810.62</v>
      </c>
      <c r="H56" s="27">
        <f>SUM(H44:H55)</f>
        <v>14011.3584</v>
      </c>
    </row>
    <row r="57" spans="1:8" ht="15">
      <c r="A57" s="12"/>
      <c r="B57" s="12"/>
      <c r="C57" s="12"/>
      <c r="D57" s="12"/>
      <c r="E57" s="12"/>
      <c r="F57" s="31"/>
      <c r="G57" s="31"/>
      <c r="H57" s="31"/>
    </row>
    <row r="58" spans="1:8" ht="15">
      <c r="A58" s="12" t="s">
        <v>22</v>
      </c>
      <c r="B58" s="9">
        <v>1981</v>
      </c>
      <c r="C58" s="6">
        <v>70100</v>
      </c>
      <c r="D58" s="9">
        <v>11</v>
      </c>
      <c r="E58" s="6">
        <v>71300</v>
      </c>
      <c r="F58" s="14">
        <v>5000</v>
      </c>
      <c r="G58" s="14">
        <v>0</v>
      </c>
      <c r="H58" s="19">
        <v>0</v>
      </c>
    </row>
    <row r="59" spans="1:8" ht="15">
      <c r="A59" s="12"/>
      <c r="B59" s="9"/>
      <c r="C59" s="6"/>
      <c r="D59" s="9"/>
      <c r="E59" s="6">
        <v>74200</v>
      </c>
      <c r="F59" s="14">
        <v>4000</v>
      </c>
      <c r="G59" s="14">
        <v>6500</v>
      </c>
      <c r="H59" s="19">
        <v>0</v>
      </c>
    </row>
    <row r="60" spans="1:8" ht="15">
      <c r="A60" s="12"/>
      <c r="B60" s="9"/>
      <c r="C60" s="6"/>
      <c r="D60" s="9"/>
      <c r="E60" s="6">
        <v>75100</v>
      </c>
      <c r="F60" s="14">
        <v>720</v>
      </c>
      <c r="G60" s="14">
        <v>520</v>
      </c>
      <c r="H60" s="19">
        <v>0</v>
      </c>
    </row>
    <row r="61" spans="1:8" ht="15">
      <c r="A61" s="11" t="s">
        <v>38</v>
      </c>
      <c r="B61" s="11"/>
      <c r="C61" s="11"/>
      <c r="D61" s="11"/>
      <c r="E61" s="11"/>
      <c r="F61" s="16">
        <f>SUM(F58:F60)</f>
        <v>9720</v>
      </c>
      <c r="G61" s="16">
        <f>SUM(G58:G60)</f>
        <v>7020</v>
      </c>
      <c r="H61" s="27">
        <f>SUM(H58:H60)</f>
        <v>0</v>
      </c>
    </row>
    <row r="62" spans="1:8" s="34" customFormat="1" ht="15">
      <c r="A62" s="32"/>
      <c r="B62" s="32"/>
      <c r="C62" s="32"/>
      <c r="D62" s="32"/>
      <c r="E62" s="32"/>
      <c r="F62" s="33"/>
      <c r="G62" s="33"/>
      <c r="H62" s="33"/>
    </row>
    <row r="63" spans="1:8" ht="15">
      <c r="A63" s="12" t="s">
        <v>23</v>
      </c>
      <c r="B63" s="9"/>
      <c r="C63" s="6">
        <v>70100</v>
      </c>
      <c r="D63" s="9">
        <v>11</v>
      </c>
      <c r="E63" s="6">
        <v>71300</v>
      </c>
      <c r="F63" s="14">
        <v>4000</v>
      </c>
      <c r="G63" s="14">
        <v>4622.63</v>
      </c>
      <c r="H63" s="19">
        <v>16361</v>
      </c>
    </row>
    <row r="64" spans="1:7" ht="15">
      <c r="A64" s="12"/>
      <c r="B64" s="9"/>
      <c r="C64" s="6"/>
      <c r="D64" s="9"/>
      <c r="E64" s="6">
        <v>72300</v>
      </c>
      <c r="F64" s="14">
        <v>2500</v>
      </c>
      <c r="G64" s="14">
        <v>4416.21</v>
      </c>
    </row>
    <row r="65" spans="1:8" ht="15">
      <c r="A65" s="12"/>
      <c r="B65" s="9"/>
      <c r="C65" s="6"/>
      <c r="D65" s="9"/>
      <c r="E65" s="6">
        <v>74500</v>
      </c>
      <c r="F65" s="14">
        <v>0</v>
      </c>
      <c r="G65" s="14">
        <v>0</v>
      </c>
      <c r="H65" s="19">
        <v>380</v>
      </c>
    </row>
    <row r="66" spans="1:7" ht="15">
      <c r="A66" s="12"/>
      <c r="B66" s="9"/>
      <c r="C66" s="6"/>
      <c r="D66" s="9"/>
      <c r="E66" s="6">
        <v>75100</v>
      </c>
      <c r="F66" s="14">
        <v>521</v>
      </c>
      <c r="G66" s="14">
        <v>723.11</v>
      </c>
    </row>
    <row r="67" spans="1:8" ht="15">
      <c r="A67" s="11" t="s">
        <v>39</v>
      </c>
      <c r="B67" s="11"/>
      <c r="C67" s="11"/>
      <c r="D67" s="11"/>
      <c r="E67" s="11"/>
      <c r="F67" s="16">
        <f>SUM(F63:F66)</f>
        <v>7021</v>
      </c>
      <c r="G67" s="16">
        <f>SUM(G63:G66)</f>
        <v>9761.95</v>
      </c>
      <c r="H67" s="27">
        <f>SUM(H63:H66)</f>
        <v>16741</v>
      </c>
    </row>
    <row r="68" spans="1:8" s="34" customFormat="1" ht="15">
      <c r="A68" s="32"/>
      <c r="B68" s="32"/>
      <c r="C68" s="32"/>
      <c r="D68" s="32"/>
      <c r="E68" s="32"/>
      <c r="F68" s="33"/>
      <c r="G68" s="33"/>
      <c r="H68" s="33"/>
    </row>
    <row r="69" spans="1:8" ht="15">
      <c r="A69" s="12" t="s">
        <v>24</v>
      </c>
      <c r="B69" s="9">
        <v>1981</v>
      </c>
      <c r="C69" s="9">
        <v>30000</v>
      </c>
      <c r="D69" s="9" t="s">
        <v>42</v>
      </c>
      <c r="E69" s="6">
        <v>71400</v>
      </c>
      <c r="F69" s="14">
        <v>12500</v>
      </c>
      <c r="G69" s="14">
        <v>0</v>
      </c>
      <c r="H69" s="19">
        <v>11157.56</v>
      </c>
    </row>
    <row r="70" spans="1:9" ht="23.25">
      <c r="A70" s="12"/>
      <c r="B70" s="9">
        <v>1981</v>
      </c>
      <c r="C70" s="6">
        <v>30000</v>
      </c>
      <c r="D70" s="6" t="s">
        <v>42</v>
      </c>
      <c r="E70" s="6">
        <v>71500</v>
      </c>
      <c r="F70" s="14">
        <v>18000</v>
      </c>
      <c r="G70" s="14">
        <v>0</v>
      </c>
      <c r="H70" s="19">
        <v>26000</v>
      </c>
      <c r="I70" s="36" t="s">
        <v>59</v>
      </c>
    </row>
    <row r="71" spans="1:8" ht="15">
      <c r="A71" s="12"/>
      <c r="B71" s="9">
        <v>1981</v>
      </c>
      <c r="C71" s="6">
        <v>30000</v>
      </c>
      <c r="D71" s="6" t="s">
        <v>42</v>
      </c>
      <c r="E71" s="6">
        <v>71600</v>
      </c>
      <c r="F71" s="14">
        <v>0</v>
      </c>
      <c r="G71" s="14">
        <v>0</v>
      </c>
      <c r="H71" s="19">
        <v>687.04</v>
      </c>
    </row>
    <row r="72" spans="1:8" ht="15">
      <c r="A72" s="12"/>
      <c r="B72" s="9">
        <v>1981</v>
      </c>
      <c r="C72" s="6">
        <v>30000</v>
      </c>
      <c r="D72" s="6" t="s">
        <v>42</v>
      </c>
      <c r="E72" s="6">
        <v>74500</v>
      </c>
      <c r="F72" s="14">
        <v>370</v>
      </c>
      <c r="G72" s="14">
        <v>22.01</v>
      </c>
      <c r="H72" s="14">
        <v>22.01</v>
      </c>
    </row>
    <row r="73" spans="1:8" ht="15">
      <c r="A73" s="12"/>
      <c r="B73" s="9">
        <v>1981</v>
      </c>
      <c r="C73" s="6">
        <v>30000</v>
      </c>
      <c r="D73" s="6" t="s">
        <v>42</v>
      </c>
      <c r="E73" s="6">
        <v>75100</v>
      </c>
      <c r="F73" s="14">
        <v>6162.61</v>
      </c>
      <c r="G73" s="14">
        <v>1.76</v>
      </c>
      <c r="H73" s="14">
        <f>SUM(H69:H72)*8%</f>
        <v>3029.3288000000002</v>
      </c>
    </row>
    <row r="74" spans="1:8" ht="15">
      <c r="A74" s="12"/>
      <c r="B74" s="28" t="s">
        <v>30</v>
      </c>
      <c r="C74" s="28">
        <v>30000</v>
      </c>
      <c r="D74" s="28" t="s">
        <v>42</v>
      </c>
      <c r="E74" s="28"/>
      <c r="F74" s="29">
        <f>SUM(F69:F73)</f>
        <v>37032.61</v>
      </c>
      <c r="G74" s="29">
        <f>SUM(G69:G73)</f>
        <v>23.770000000000003</v>
      </c>
      <c r="H74" s="30">
        <f>SUM(H69:H73)</f>
        <v>40895.9388</v>
      </c>
    </row>
    <row r="75" spans="1:8" ht="15">
      <c r="A75" s="12"/>
      <c r="B75" s="9"/>
      <c r="C75" s="9"/>
      <c r="D75" s="9"/>
      <c r="E75" s="9"/>
      <c r="F75" s="15"/>
      <c r="G75" s="15"/>
      <c r="H75" s="15"/>
    </row>
    <row r="76" spans="1:8" ht="15">
      <c r="A76" s="12"/>
      <c r="B76" s="9">
        <v>1981</v>
      </c>
      <c r="C76" s="9">
        <v>30079</v>
      </c>
      <c r="D76" s="9">
        <v>10159</v>
      </c>
      <c r="E76" s="6">
        <v>71300</v>
      </c>
      <c r="F76" s="14">
        <v>5000</v>
      </c>
      <c r="G76" s="14">
        <v>2834.13</v>
      </c>
      <c r="H76" s="25">
        <v>0</v>
      </c>
    </row>
    <row r="77" spans="1:8" ht="15">
      <c r="A77" s="12"/>
      <c r="B77" s="9">
        <v>1981</v>
      </c>
      <c r="C77" s="6">
        <v>30079</v>
      </c>
      <c r="D77" s="6">
        <v>10159</v>
      </c>
      <c r="E77" s="6">
        <v>71500</v>
      </c>
      <c r="F77" s="14">
        <v>15000</v>
      </c>
      <c r="G77" s="14">
        <v>0</v>
      </c>
      <c r="H77" s="19">
        <f>19000</f>
        <v>19000</v>
      </c>
    </row>
    <row r="78" spans="1:8" ht="15">
      <c r="A78" s="12"/>
      <c r="B78" s="9">
        <v>1981</v>
      </c>
      <c r="C78" s="6">
        <v>30079</v>
      </c>
      <c r="D78" s="6">
        <v>10159</v>
      </c>
      <c r="E78" s="6">
        <v>71600</v>
      </c>
      <c r="F78" s="14">
        <v>4850</v>
      </c>
      <c r="G78" s="14">
        <v>3812.68</v>
      </c>
      <c r="H78" s="14">
        <v>3812.68</v>
      </c>
    </row>
    <row r="79" spans="1:8" ht="15">
      <c r="A79" s="12"/>
      <c r="B79" s="9">
        <v>1981</v>
      </c>
      <c r="C79" s="6">
        <v>30079</v>
      </c>
      <c r="D79" s="6">
        <v>10159</v>
      </c>
      <c r="E79" s="6">
        <v>74200</v>
      </c>
      <c r="F79" s="14">
        <v>1000</v>
      </c>
      <c r="G79" s="14">
        <v>0</v>
      </c>
      <c r="H79" s="14">
        <f>G79</f>
        <v>0</v>
      </c>
    </row>
    <row r="80" spans="1:8" ht="15">
      <c r="A80" s="12"/>
      <c r="B80" s="9">
        <v>1981</v>
      </c>
      <c r="C80" s="6">
        <v>30079</v>
      </c>
      <c r="D80" s="6">
        <v>10159</v>
      </c>
      <c r="E80" s="6">
        <v>75100</v>
      </c>
      <c r="F80" s="14">
        <v>3074.73</v>
      </c>
      <c r="G80" s="14">
        <v>465.28</v>
      </c>
      <c r="H80" s="14">
        <f>SUM(H76:H79)*7%</f>
        <v>1596.8876000000002</v>
      </c>
    </row>
    <row r="81" spans="1:8" ht="15">
      <c r="A81" s="12"/>
      <c r="B81" s="28" t="s">
        <v>30</v>
      </c>
      <c r="C81" s="28">
        <v>30079</v>
      </c>
      <c r="D81" s="28">
        <v>10159</v>
      </c>
      <c r="E81" s="28"/>
      <c r="F81" s="29">
        <v>65957.34</v>
      </c>
      <c r="G81" s="29">
        <v>7135.86</v>
      </c>
      <c r="H81" s="30">
        <f>SUM(H76:H80)</f>
        <v>24409.567600000002</v>
      </c>
    </row>
    <row r="82" spans="1:8" ht="15">
      <c r="A82" s="12"/>
      <c r="B82" s="9"/>
      <c r="C82" s="9"/>
      <c r="D82" s="9"/>
      <c r="E82" s="9"/>
      <c r="F82" s="15"/>
      <c r="G82" s="15"/>
      <c r="H82" s="15"/>
    </row>
    <row r="83" spans="1:8" ht="15">
      <c r="A83" s="12"/>
      <c r="B83" s="9">
        <v>3808</v>
      </c>
      <c r="C83" s="6">
        <v>30000</v>
      </c>
      <c r="D83" s="9">
        <v>41</v>
      </c>
      <c r="E83" s="6">
        <v>71400</v>
      </c>
      <c r="F83" s="14">
        <v>0</v>
      </c>
      <c r="G83" s="14">
        <v>11157.56</v>
      </c>
      <c r="H83" s="19">
        <v>0</v>
      </c>
    </row>
    <row r="84" spans="1:8" ht="15">
      <c r="A84" s="12"/>
      <c r="B84" s="9"/>
      <c r="C84" s="6"/>
      <c r="D84" s="9"/>
      <c r="E84" s="6">
        <v>71500</v>
      </c>
      <c r="F84" s="14">
        <v>0</v>
      </c>
      <c r="G84" s="14">
        <v>37634.82</v>
      </c>
      <c r="H84" s="19">
        <v>0</v>
      </c>
    </row>
    <row r="85" spans="1:8" ht="15">
      <c r="A85" s="12"/>
      <c r="B85" s="9"/>
      <c r="C85" s="6"/>
      <c r="D85" s="9"/>
      <c r="E85" s="6">
        <v>71600</v>
      </c>
      <c r="F85" s="14">
        <v>0</v>
      </c>
      <c r="G85" s="14">
        <v>687.04</v>
      </c>
      <c r="H85" s="19">
        <v>0</v>
      </c>
    </row>
    <row r="86" spans="1:8" ht="15">
      <c r="A86" s="12"/>
      <c r="B86" s="9"/>
      <c r="C86" s="6"/>
      <c r="D86" s="9"/>
      <c r="E86" s="6">
        <v>75100</v>
      </c>
      <c r="F86" s="14">
        <v>6388.26</v>
      </c>
      <c r="G86" s="14">
        <v>3958.35</v>
      </c>
      <c r="H86" s="19">
        <v>0</v>
      </c>
    </row>
    <row r="87" spans="1:8" ht="15">
      <c r="A87" s="10"/>
      <c r="B87" s="9" t="s">
        <v>31</v>
      </c>
      <c r="C87" s="9"/>
      <c r="D87" s="9"/>
      <c r="E87" s="9"/>
      <c r="F87" s="15">
        <f>SUM(F83:F86)</f>
        <v>6388.26</v>
      </c>
      <c r="G87" s="15">
        <f>SUM(G83:G86)</f>
        <v>53437.77</v>
      </c>
      <c r="H87" s="26">
        <f>SUM(H83:H86)</f>
        <v>0</v>
      </c>
    </row>
    <row r="88" spans="1:8" ht="15">
      <c r="A88" s="11" t="s">
        <v>40</v>
      </c>
      <c r="B88" s="11"/>
      <c r="C88" s="11"/>
      <c r="D88" s="11"/>
      <c r="E88" s="11"/>
      <c r="F88" s="16">
        <f>F87</f>
        <v>6388.26</v>
      </c>
      <c r="G88" s="16">
        <v>60573.63</v>
      </c>
      <c r="H88" s="27">
        <f>H74+H81+H87</f>
        <v>65305.506400000006</v>
      </c>
    </row>
    <row r="89" spans="1:8" ht="15">
      <c r="A89" s="12" t="s">
        <v>25</v>
      </c>
      <c r="B89" s="9">
        <v>1981</v>
      </c>
      <c r="C89" s="9">
        <v>30000</v>
      </c>
      <c r="D89" s="9">
        <v>41</v>
      </c>
      <c r="E89" s="6">
        <v>71300</v>
      </c>
      <c r="F89" s="14">
        <v>5000</v>
      </c>
      <c r="G89" s="14">
        <v>0</v>
      </c>
      <c r="H89" s="14">
        <f>G89</f>
        <v>0</v>
      </c>
    </row>
    <row r="90" spans="1:8" ht="15">
      <c r="A90" s="12"/>
      <c r="B90" s="9"/>
      <c r="C90" s="6"/>
      <c r="D90" s="9"/>
      <c r="E90" s="6">
        <v>71600</v>
      </c>
      <c r="F90" s="14">
        <v>3000</v>
      </c>
      <c r="G90" s="14">
        <v>0</v>
      </c>
      <c r="H90" s="14">
        <f>G90</f>
        <v>0</v>
      </c>
    </row>
    <row r="91" spans="1:8" ht="15">
      <c r="A91" s="12"/>
      <c r="B91" s="9"/>
      <c r="C91" s="6"/>
      <c r="D91" s="9"/>
      <c r="E91" s="6">
        <v>75100</v>
      </c>
      <c r="F91" s="14">
        <v>2000</v>
      </c>
      <c r="G91" s="14">
        <v>0</v>
      </c>
      <c r="H91" s="14">
        <f>G91</f>
        <v>0</v>
      </c>
    </row>
    <row r="92" spans="1:8" ht="15">
      <c r="A92" s="12"/>
      <c r="B92" s="28" t="s">
        <v>30</v>
      </c>
      <c r="C92" s="28"/>
      <c r="D92" s="28"/>
      <c r="E92" s="28"/>
      <c r="F92" s="29">
        <f>SUM(F89:F91)</f>
        <v>10000</v>
      </c>
      <c r="G92" s="29">
        <f>SUM(G89:G91)</f>
        <v>0</v>
      </c>
      <c r="H92" s="35">
        <f>SUM(H89:H91)</f>
        <v>0</v>
      </c>
    </row>
    <row r="93" spans="1:7" ht="15">
      <c r="A93" s="12"/>
      <c r="B93" s="9"/>
      <c r="C93" s="9"/>
      <c r="D93" s="9"/>
      <c r="E93" s="9"/>
      <c r="F93" s="15"/>
      <c r="G93" s="15"/>
    </row>
    <row r="94" spans="1:8" ht="15">
      <c r="A94" s="12"/>
      <c r="B94" s="9">
        <v>3808</v>
      </c>
      <c r="C94" s="6">
        <v>30000</v>
      </c>
      <c r="D94" s="9">
        <v>41</v>
      </c>
      <c r="E94" s="6">
        <v>71300</v>
      </c>
      <c r="F94" s="14">
        <v>0</v>
      </c>
      <c r="G94" s="14">
        <v>681.54</v>
      </c>
      <c r="H94" s="19">
        <v>5300</v>
      </c>
    </row>
    <row r="95" spans="1:8" ht="15">
      <c r="A95" s="12"/>
      <c r="B95" s="9"/>
      <c r="C95" s="6"/>
      <c r="D95" s="9"/>
      <c r="E95" s="6">
        <v>71600</v>
      </c>
      <c r="F95" s="14">
        <v>0</v>
      </c>
      <c r="G95" s="14">
        <v>1563.54</v>
      </c>
      <c r="H95" s="14">
        <f>G95</f>
        <v>1563.54</v>
      </c>
    </row>
    <row r="96" spans="1:8" ht="15">
      <c r="A96" s="12"/>
      <c r="B96" s="9"/>
      <c r="C96" s="6"/>
      <c r="D96" s="9"/>
      <c r="E96" s="20">
        <v>74200</v>
      </c>
      <c r="F96" s="14"/>
      <c r="G96" s="14"/>
      <c r="H96" s="19">
        <v>13000</v>
      </c>
    </row>
    <row r="97" spans="1:8" ht="15">
      <c r="A97" s="12"/>
      <c r="B97" s="9"/>
      <c r="C97" s="6"/>
      <c r="D97" s="9"/>
      <c r="E97" s="6">
        <v>75100</v>
      </c>
      <c r="F97" s="14">
        <v>0</v>
      </c>
      <c r="G97" s="14">
        <v>179.61</v>
      </c>
      <c r="H97" s="14">
        <f>SUM(H94:H96)*7%</f>
        <v>1390.4478000000001</v>
      </c>
    </row>
    <row r="98" spans="1:8" ht="15">
      <c r="A98" s="12"/>
      <c r="B98" s="28" t="s">
        <v>31</v>
      </c>
      <c r="C98" s="28"/>
      <c r="D98" s="28"/>
      <c r="E98" s="28"/>
      <c r="F98" s="29">
        <v>0</v>
      </c>
      <c r="G98" s="29">
        <v>2424.69</v>
      </c>
      <c r="H98" s="30">
        <f>SUM(H94:H97)</f>
        <v>21253.987800000003</v>
      </c>
    </row>
    <row r="99" spans="1:8" ht="15">
      <c r="A99" s="11" t="s">
        <v>41</v>
      </c>
      <c r="B99" s="11"/>
      <c r="C99" s="11"/>
      <c r="D99" s="11"/>
      <c r="E99" s="11"/>
      <c r="F99" s="16">
        <v>10000</v>
      </c>
      <c r="G99" s="16">
        <v>2424.69</v>
      </c>
      <c r="H99" s="26">
        <f>H98+H92</f>
        <v>21253.987800000003</v>
      </c>
    </row>
    <row r="100" spans="1:8" ht="15">
      <c r="A100" s="13" t="s">
        <v>26</v>
      </c>
      <c r="B100" s="13"/>
      <c r="C100" s="13"/>
      <c r="D100" s="13"/>
      <c r="E100" s="13"/>
      <c r="F100" s="17">
        <v>225051.6</v>
      </c>
      <c r="G100" s="17">
        <v>212204.22000000003</v>
      </c>
      <c r="H100" s="17">
        <f>H7+H17+H21+H32+H42+H56+H61+H67+H88+H99</f>
        <v>201468.2079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D19" sqref="D19"/>
    </sheetView>
  </sheetViews>
  <sheetFormatPr defaultColWidth="11.421875" defaultRowHeight="15"/>
  <cols>
    <col min="1" max="1" width="13.7109375" style="0" customWidth="1"/>
    <col min="2" max="4" width="9.140625" style="0" customWidth="1"/>
    <col min="5" max="5" width="12.140625" style="0" customWidth="1"/>
    <col min="6" max="16384" width="9.140625" style="0" customWidth="1"/>
  </cols>
  <sheetData>
    <row r="2" spans="2:5" ht="15">
      <c r="B2" t="s">
        <v>46</v>
      </c>
      <c r="C2" t="s">
        <v>50</v>
      </c>
      <c r="D2" t="s">
        <v>6</v>
      </c>
      <c r="E2" t="s">
        <v>53</v>
      </c>
    </row>
    <row r="3" spans="1:4" ht="15">
      <c r="A3" t="s">
        <v>44</v>
      </c>
      <c r="B3">
        <v>1981</v>
      </c>
      <c r="C3">
        <v>30000</v>
      </c>
      <c r="D3" s="5" t="s">
        <v>42</v>
      </c>
    </row>
    <row r="4" spans="1:4" ht="15">
      <c r="A4" t="s">
        <v>45</v>
      </c>
      <c r="B4">
        <v>1981</v>
      </c>
      <c r="C4">
        <v>30000</v>
      </c>
      <c r="D4" s="5" t="s">
        <v>42</v>
      </c>
    </row>
    <row r="5" spans="1:4" ht="15">
      <c r="A5" t="s">
        <v>47</v>
      </c>
      <c r="B5">
        <v>1981</v>
      </c>
      <c r="C5">
        <v>30079</v>
      </c>
      <c r="D5" s="5">
        <v>10159</v>
      </c>
    </row>
    <row r="6" spans="1:4" ht="15">
      <c r="A6" t="s">
        <v>48</v>
      </c>
      <c r="B6">
        <v>1981</v>
      </c>
      <c r="C6">
        <v>70100</v>
      </c>
      <c r="D6" s="5" t="s">
        <v>52</v>
      </c>
    </row>
    <row r="7" spans="1:4" ht="15">
      <c r="A7" t="s">
        <v>49</v>
      </c>
      <c r="B7">
        <v>1981</v>
      </c>
      <c r="C7">
        <v>30000</v>
      </c>
      <c r="D7" s="5" t="s">
        <v>42</v>
      </c>
    </row>
    <row r="8" spans="1:4" ht="15">
      <c r="A8" t="s">
        <v>49</v>
      </c>
      <c r="B8">
        <v>1981</v>
      </c>
      <c r="C8">
        <v>30079</v>
      </c>
      <c r="D8" s="5">
        <v>10159</v>
      </c>
    </row>
    <row r="10" spans="1:4" ht="15">
      <c r="A10" t="s">
        <v>51</v>
      </c>
      <c r="B10">
        <v>3808</v>
      </c>
      <c r="C10">
        <v>30000</v>
      </c>
      <c r="D10" s="5" t="s">
        <v>42</v>
      </c>
    </row>
    <row r="11" spans="1:4" ht="15">
      <c r="A11" t="s">
        <v>54</v>
      </c>
      <c r="B11">
        <v>3808</v>
      </c>
      <c r="C11">
        <v>30000</v>
      </c>
      <c r="D11" s="5" t="s">
        <v>42</v>
      </c>
    </row>
    <row r="12" spans="1:4" ht="15">
      <c r="A12" t="s">
        <v>55</v>
      </c>
      <c r="B12">
        <v>3808</v>
      </c>
      <c r="C12">
        <v>30000</v>
      </c>
      <c r="D12" s="5" t="s">
        <v>42</v>
      </c>
    </row>
    <row r="13" spans="1:4" ht="15">
      <c r="A13" t="s">
        <v>56</v>
      </c>
      <c r="B13">
        <v>3808</v>
      </c>
      <c r="C13">
        <v>70100</v>
      </c>
      <c r="D13" s="5" t="s">
        <v>52</v>
      </c>
    </row>
    <row r="14" spans="1:4" ht="15">
      <c r="A14" t="s">
        <v>57</v>
      </c>
      <c r="B14">
        <v>3808</v>
      </c>
      <c r="C14">
        <v>30000</v>
      </c>
      <c r="D14" s="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showGridLines="0" zoomScalePageLayoutView="0" workbookViewId="0" topLeftCell="A1">
      <selection activeCell="A1" sqref="A1:N75"/>
    </sheetView>
  </sheetViews>
  <sheetFormatPr defaultColWidth="11.421875" defaultRowHeight="15"/>
  <cols>
    <col min="1" max="1" width="10.57421875" style="0" bestFit="1" customWidth="1"/>
    <col min="2" max="2" width="7.28125" style="0" bestFit="1" customWidth="1"/>
    <col min="3" max="3" width="12.57421875" style="0" bestFit="1" customWidth="1"/>
    <col min="4" max="4" width="9.28125" style="0" bestFit="1" customWidth="1"/>
    <col min="5" max="5" width="10.7109375" style="0" bestFit="1" customWidth="1"/>
    <col min="6" max="6" width="15.00390625" style="0" bestFit="1" customWidth="1"/>
    <col min="7" max="7" width="6.00390625" style="0" bestFit="1" customWidth="1"/>
    <col min="8" max="8" width="14.57421875" style="0" bestFit="1" customWidth="1"/>
    <col min="9" max="9" width="6.00390625" style="0" bestFit="1" customWidth="1"/>
    <col min="10" max="10" width="14.8515625" style="0" bestFit="1" customWidth="1"/>
    <col min="11" max="11" width="7.57421875" style="0" bestFit="1" customWidth="1"/>
    <col min="12" max="12" width="11.57421875" style="0" bestFit="1" customWidth="1"/>
    <col min="13" max="13" width="16.00390625" style="0" bestFit="1" customWidth="1"/>
    <col min="14" max="14" width="12.8515625" style="0" bestFit="1" customWidth="1"/>
    <col min="15" max="16384" width="9.140625" style="0" customWidth="1"/>
  </cols>
  <sheetData>
    <row r="1" spans="1:14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5">
      <c r="A2" s="3" t="s">
        <v>14</v>
      </c>
      <c r="B2" s="3">
        <v>71500</v>
      </c>
      <c r="C2" s="3" t="s">
        <v>15</v>
      </c>
      <c r="D2" s="3">
        <v>30000</v>
      </c>
      <c r="E2" s="3" t="s">
        <v>16</v>
      </c>
      <c r="F2" s="3">
        <v>1981</v>
      </c>
      <c r="G2" s="3">
        <v>41</v>
      </c>
      <c r="H2" s="4">
        <v>26279.24</v>
      </c>
      <c r="I2" s="2"/>
      <c r="J2" s="4">
        <v>15000</v>
      </c>
      <c r="K2" s="3">
        <v>0</v>
      </c>
      <c r="L2" s="3">
        <v>0</v>
      </c>
      <c r="M2" s="4">
        <v>24595.18</v>
      </c>
      <c r="N2" s="4">
        <v>-9595.18</v>
      </c>
    </row>
    <row r="3" spans="1:14" ht="15">
      <c r="A3" s="3" t="s">
        <v>14</v>
      </c>
      <c r="B3" s="3">
        <v>71600</v>
      </c>
      <c r="C3" s="3" t="s">
        <v>15</v>
      </c>
      <c r="D3" s="3">
        <v>30000</v>
      </c>
      <c r="E3" s="3" t="s">
        <v>16</v>
      </c>
      <c r="F3" s="3">
        <v>1981</v>
      </c>
      <c r="G3" s="3">
        <v>41</v>
      </c>
      <c r="H3" s="3">
        <v>322.04</v>
      </c>
      <c r="I3" s="2"/>
      <c r="J3" s="3">
        <v>0</v>
      </c>
      <c r="K3" s="3">
        <v>0</v>
      </c>
      <c r="L3" s="3">
        <v>0</v>
      </c>
      <c r="M3" s="3">
        <v>0</v>
      </c>
      <c r="N3" s="3">
        <v>0</v>
      </c>
    </row>
    <row r="4" spans="1:14" ht="15">
      <c r="A4" s="3" t="s">
        <v>14</v>
      </c>
      <c r="B4" s="3">
        <v>75100</v>
      </c>
      <c r="C4" s="3" t="s">
        <v>15</v>
      </c>
      <c r="D4" s="3">
        <v>30000</v>
      </c>
      <c r="E4" s="3" t="s">
        <v>16</v>
      </c>
      <c r="F4" s="3">
        <v>1981</v>
      </c>
      <c r="G4" s="3">
        <v>41</v>
      </c>
      <c r="H4" s="4">
        <v>2128.1</v>
      </c>
      <c r="I4" s="2"/>
      <c r="J4" s="3">
        <v>0</v>
      </c>
      <c r="K4" s="3">
        <v>0</v>
      </c>
      <c r="L4" s="3">
        <v>0</v>
      </c>
      <c r="M4" s="4">
        <v>1877.58</v>
      </c>
      <c r="N4" s="4">
        <v>-1877.58</v>
      </c>
    </row>
    <row r="5" spans="1:14" ht="15">
      <c r="A5" s="3" t="s">
        <v>14</v>
      </c>
      <c r="B5" s="3">
        <v>75100</v>
      </c>
      <c r="C5" s="3" t="s">
        <v>15</v>
      </c>
      <c r="D5" s="3">
        <v>30000</v>
      </c>
      <c r="E5" s="3" t="s">
        <v>16</v>
      </c>
      <c r="F5" s="3">
        <v>3808</v>
      </c>
      <c r="G5" s="3">
        <v>41</v>
      </c>
      <c r="H5" s="3">
        <v>0</v>
      </c>
      <c r="I5" s="2"/>
      <c r="J5" s="3">
        <v>0</v>
      </c>
      <c r="K5" s="3">
        <v>0</v>
      </c>
      <c r="L5" s="3">
        <v>0</v>
      </c>
      <c r="M5" s="3">
        <v>10.53</v>
      </c>
      <c r="N5" s="3">
        <v>-10.53</v>
      </c>
    </row>
    <row r="6" spans="1:14" ht="15">
      <c r="A6" s="3" t="s">
        <v>17</v>
      </c>
      <c r="B6" s="3">
        <v>71300</v>
      </c>
      <c r="C6" s="3" t="s">
        <v>15</v>
      </c>
      <c r="D6" s="3">
        <v>30000</v>
      </c>
      <c r="E6" s="3" t="s">
        <v>16</v>
      </c>
      <c r="F6" s="3">
        <v>3808</v>
      </c>
      <c r="G6" s="3">
        <v>41</v>
      </c>
      <c r="H6" s="4">
        <v>31279.24</v>
      </c>
      <c r="I6" s="2"/>
      <c r="J6" s="4">
        <v>28500</v>
      </c>
      <c r="K6" s="3">
        <v>0</v>
      </c>
      <c r="L6" s="3">
        <v>0</v>
      </c>
      <c r="M6" s="4">
        <v>24944.12</v>
      </c>
      <c r="N6" s="4">
        <v>3555.88</v>
      </c>
    </row>
    <row r="7" spans="1:14" ht="15">
      <c r="A7" s="3" t="s">
        <v>17</v>
      </c>
      <c r="B7" s="3">
        <v>71600</v>
      </c>
      <c r="C7" s="3" t="s">
        <v>15</v>
      </c>
      <c r="D7" s="3">
        <v>30000</v>
      </c>
      <c r="E7" s="3" t="s">
        <v>16</v>
      </c>
      <c r="F7" s="3">
        <v>3808</v>
      </c>
      <c r="G7" s="3">
        <v>41</v>
      </c>
      <c r="H7" s="4">
        <v>5459.34</v>
      </c>
      <c r="I7" s="2"/>
      <c r="J7" s="4">
        <v>6475</v>
      </c>
      <c r="K7" s="3">
        <v>0</v>
      </c>
      <c r="L7" s="3">
        <v>0</v>
      </c>
      <c r="M7" s="4">
        <v>5001.28</v>
      </c>
      <c r="N7" s="4">
        <v>1473.72</v>
      </c>
    </row>
    <row r="8" spans="1:14" ht="15">
      <c r="A8" s="3" t="s">
        <v>17</v>
      </c>
      <c r="B8" s="3">
        <v>72100</v>
      </c>
      <c r="C8" s="3" t="s">
        <v>15</v>
      </c>
      <c r="D8" s="3">
        <v>30000</v>
      </c>
      <c r="E8" s="3" t="s">
        <v>16</v>
      </c>
      <c r="F8" s="3">
        <v>3808</v>
      </c>
      <c r="G8" s="3">
        <v>41</v>
      </c>
      <c r="H8" s="4">
        <v>2739.14</v>
      </c>
      <c r="I8" s="2"/>
      <c r="J8" s="3">
        <v>0</v>
      </c>
      <c r="K8" s="3">
        <v>0</v>
      </c>
      <c r="L8" s="3">
        <v>0</v>
      </c>
      <c r="M8" s="4">
        <v>2739.14</v>
      </c>
      <c r="N8" s="4">
        <v>-2739.14</v>
      </c>
    </row>
    <row r="9" spans="1:14" ht="15">
      <c r="A9" s="3" t="s">
        <v>17</v>
      </c>
      <c r="B9" s="3">
        <v>72400</v>
      </c>
      <c r="C9" s="3" t="s">
        <v>15</v>
      </c>
      <c r="D9" s="3">
        <v>30000</v>
      </c>
      <c r="E9" s="3" t="s">
        <v>16</v>
      </c>
      <c r="F9" s="3">
        <v>3808</v>
      </c>
      <c r="G9" s="3">
        <v>41</v>
      </c>
      <c r="H9" s="3">
        <v>468.2</v>
      </c>
      <c r="I9" s="2"/>
      <c r="J9" s="3">
        <v>700</v>
      </c>
      <c r="K9" s="3">
        <v>0</v>
      </c>
      <c r="L9" s="3">
        <v>0</v>
      </c>
      <c r="M9" s="3">
        <v>468.2</v>
      </c>
      <c r="N9" s="3">
        <v>231.8</v>
      </c>
    </row>
    <row r="10" spans="1:14" ht="15">
      <c r="A10" s="3" t="s">
        <v>17</v>
      </c>
      <c r="B10" s="3">
        <v>72800</v>
      </c>
      <c r="C10" s="3" t="s">
        <v>15</v>
      </c>
      <c r="D10" s="3">
        <v>30000</v>
      </c>
      <c r="E10" s="3" t="s">
        <v>16</v>
      </c>
      <c r="F10" s="3">
        <v>3808</v>
      </c>
      <c r="G10" s="3">
        <v>41</v>
      </c>
      <c r="H10" s="3">
        <v>85.52</v>
      </c>
      <c r="I10" s="2"/>
      <c r="J10" s="3">
        <v>0</v>
      </c>
      <c r="K10" s="3">
        <v>0</v>
      </c>
      <c r="L10" s="3">
        <v>0</v>
      </c>
      <c r="M10" s="3">
        <v>85.52</v>
      </c>
      <c r="N10" s="3">
        <v>-85.52</v>
      </c>
    </row>
    <row r="11" spans="1:14" ht="15">
      <c r="A11" s="3" t="s">
        <v>17</v>
      </c>
      <c r="B11" s="3">
        <v>74500</v>
      </c>
      <c r="C11" s="3" t="s">
        <v>15</v>
      </c>
      <c r="D11" s="3">
        <v>30000</v>
      </c>
      <c r="E11" s="3" t="s">
        <v>16</v>
      </c>
      <c r="F11" s="3">
        <v>3808</v>
      </c>
      <c r="G11" s="3">
        <v>41</v>
      </c>
      <c r="H11" s="3">
        <v>593.2</v>
      </c>
      <c r="I11" s="2"/>
      <c r="J11" s="3">
        <v>275</v>
      </c>
      <c r="K11" s="3">
        <v>0</v>
      </c>
      <c r="L11" s="3">
        <v>0</v>
      </c>
      <c r="M11" s="3">
        <v>93.2</v>
      </c>
      <c r="N11" s="3">
        <v>181.8</v>
      </c>
    </row>
    <row r="12" spans="1:14" ht="15">
      <c r="A12" s="3" t="s">
        <v>17</v>
      </c>
      <c r="B12" s="3">
        <v>75100</v>
      </c>
      <c r="C12" s="3" t="s">
        <v>15</v>
      </c>
      <c r="D12" s="3">
        <v>30000</v>
      </c>
      <c r="E12" s="3" t="s">
        <v>16</v>
      </c>
      <c r="F12" s="3">
        <v>3808</v>
      </c>
      <c r="G12" s="3">
        <v>41</v>
      </c>
      <c r="H12" s="4">
        <v>3265.88</v>
      </c>
      <c r="I12" s="2"/>
      <c r="J12" s="3">
        <v>0</v>
      </c>
      <c r="K12" s="3">
        <v>0</v>
      </c>
      <c r="L12" s="3">
        <v>0</v>
      </c>
      <c r="M12" s="4">
        <v>2108.23</v>
      </c>
      <c r="N12" s="4">
        <v>-2108.23</v>
      </c>
    </row>
    <row r="13" spans="1:14" ht="15">
      <c r="A13" s="3" t="s">
        <v>17</v>
      </c>
      <c r="B13" s="3">
        <v>75700</v>
      </c>
      <c r="C13" s="3" t="s">
        <v>15</v>
      </c>
      <c r="D13" s="3">
        <v>30000</v>
      </c>
      <c r="E13" s="3" t="s">
        <v>16</v>
      </c>
      <c r="F13" s="3">
        <v>3808</v>
      </c>
      <c r="G13" s="3">
        <v>41</v>
      </c>
      <c r="H13" s="3">
        <v>198.84</v>
      </c>
      <c r="I13" s="2"/>
      <c r="J13" s="3">
        <v>900</v>
      </c>
      <c r="K13" s="3">
        <v>0</v>
      </c>
      <c r="L13" s="3">
        <v>0</v>
      </c>
      <c r="M13" s="3">
        <v>198.84</v>
      </c>
      <c r="N13" s="3">
        <v>701.16</v>
      </c>
    </row>
    <row r="14" spans="1:14" ht="15">
      <c r="A14" s="3" t="s">
        <v>18</v>
      </c>
      <c r="B14" s="3">
        <v>71500</v>
      </c>
      <c r="C14" s="3" t="s">
        <v>15</v>
      </c>
      <c r="D14" s="3">
        <v>30000</v>
      </c>
      <c r="E14" s="3" t="s">
        <v>16</v>
      </c>
      <c r="F14" s="3">
        <v>1981</v>
      </c>
      <c r="G14" s="3">
        <v>41</v>
      </c>
      <c r="H14" s="4">
        <v>11433.3</v>
      </c>
      <c r="I14" s="2"/>
      <c r="J14" s="4">
        <v>15000</v>
      </c>
      <c r="K14" s="3">
        <v>0</v>
      </c>
      <c r="L14" s="3">
        <v>0</v>
      </c>
      <c r="M14" s="4">
        <v>9618.58</v>
      </c>
      <c r="N14" s="4">
        <v>5381.42</v>
      </c>
    </row>
    <row r="15" spans="1:14" ht="15">
      <c r="A15" s="3" t="s">
        <v>18</v>
      </c>
      <c r="B15" s="3">
        <v>75100</v>
      </c>
      <c r="C15" s="3" t="s">
        <v>15</v>
      </c>
      <c r="D15" s="3">
        <v>30000</v>
      </c>
      <c r="E15" s="3" t="s">
        <v>16</v>
      </c>
      <c r="F15" s="3">
        <v>1981</v>
      </c>
      <c r="G15" s="3">
        <v>41</v>
      </c>
      <c r="H15" s="3">
        <v>914.66</v>
      </c>
      <c r="I15" s="2"/>
      <c r="J15" s="3">
        <v>0</v>
      </c>
      <c r="K15" s="3">
        <v>0</v>
      </c>
      <c r="L15" s="3">
        <v>0</v>
      </c>
      <c r="M15" s="3">
        <v>674.66</v>
      </c>
      <c r="N15" s="3">
        <v>-674.66</v>
      </c>
    </row>
    <row r="16" spans="1:14" ht="15">
      <c r="A16" s="3" t="s">
        <v>19</v>
      </c>
      <c r="B16" s="3">
        <v>71300</v>
      </c>
      <c r="C16" s="3" t="s">
        <v>15</v>
      </c>
      <c r="D16" s="3">
        <v>30000</v>
      </c>
      <c r="E16" s="3" t="s">
        <v>16</v>
      </c>
      <c r="F16" s="3">
        <v>3808</v>
      </c>
      <c r="G16" s="3">
        <v>41</v>
      </c>
      <c r="H16" s="4">
        <v>12286.66</v>
      </c>
      <c r="I16" s="2"/>
      <c r="J16" s="4">
        <v>20000</v>
      </c>
      <c r="K16" s="3">
        <v>0</v>
      </c>
      <c r="L16" s="3">
        <v>0</v>
      </c>
      <c r="M16" s="3">
        <v>0</v>
      </c>
      <c r="N16" s="4">
        <v>20000</v>
      </c>
    </row>
    <row r="17" spans="1:14" ht="15">
      <c r="A17" s="3" t="s">
        <v>19</v>
      </c>
      <c r="B17" s="3">
        <v>71600</v>
      </c>
      <c r="C17" s="3" t="s">
        <v>15</v>
      </c>
      <c r="D17" s="3">
        <v>30000</v>
      </c>
      <c r="E17" s="3" t="s">
        <v>16</v>
      </c>
      <c r="F17" s="3">
        <v>3808</v>
      </c>
      <c r="G17" s="3">
        <v>41</v>
      </c>
      <c r="H17" s="4">
        <v>1532.62</v>
      </c>
      <c r="I17" s="2"/>
      <c r="J17" s="4">
        <v>2600</v>
      </c>
      <c r="K17" s="3">
        <v>0</v>
      </c>
      <c r="L17" s="3">
        <v>0</v>
      </c>
      <c r="M17" s="4">
        <v>1345.22</v>
      </c>
      <c r="N17" s="4">
        <v>1254.78</v>
      </c>
    </row>
    <row r="18" spans="1:14" ht="15">
      <c r="A18" s="3" t="s">
        <v>19</v>
      </c>
      <c r="B18" s="3">
        <v>72300</v>
      </c>
      <c r="C18" s="3" t="s">
        <v>15</v>
      </c>
      <c r="D18" s="3">
        <v>30000</v>
      </c>
      <c r="E18" s="3" t="s">
        <v>16</v>
      </c>
      <c r="F18" s="3">
        <v>1981</v>
      </c>
      <c r="G18" s="3">
        <v>551</v>
      </c>
      <c r="H18" s="3">
        <v>0</v>
      </c>
      <c r="I18" s="2"/>
      <c r="J18" s="3">
        <v>0</v>
      </c>
      <c r="K18" s="3">
        <v>0</v>
      </c>
      <c r="L18" s="3">
        <v>0</v>
      </c>
      <c r="M18" s="3">
        <v>-15.48</v>
      </c>
      <c r="N18" s="3">
        <v>15.48</v>
      </c>
    </row>
    <row r="19" spans="1:14" ht="15">
      <c r="A19" s="3" t="s">
        <v>19</v>
      </c>
      <c r="B19" s="3">
        <v>72300</v>
      </c>
      <c r="C19" s="3" t="s">
        <v>15</v>
      </c>
      <c r="D19" s="3">
        <v>30000</v>
      </c>
      <c r="E19" s="3" t="s">
        <v>16</v>
      </c>
      <c r="F19" s="3">
        <v>3808</v>
      </c>
      <c r="G19" s="3">
        <v>41</v>
      </c>
      <c r="H19" s="3">
        <v>15.48</v>
      </c>
      <c r="I19" s="2"/>
      <c r="J19" s="3">
        <v>0</v>
      </c>
      <c r="K19" s="3">
        <v>0</v>
      </c>
      <c r="L19" s="3">
        <v>0</v>
      </c>
      <c r="M19" s="3">
        <v>15.48</v>
      </c>
      <c r="N19" s="3">
        <v>-15.48</v>
      </c>
    </row>
    <row r="20" spans="1:14" ht="15">
      <c r="A20" s="3" t="s">
        <v>19</v>
      </c>
      <c r="B20" s="3">
        <v>72400</v>
      </c>
      <c r="C20" s="3" t="s">
        <v>15</v>
      </c>
      <c r="D20" s="3">
        <v>30000</v>
      </c>
      <c r="E20" s="3" t="s">
        <v>16</v>
      </c>
      <c r="F20" s="3">
        <v>3808</v>
      </c>
      <c r="G20" s="3">
        <v>41</v>
      </c>
      <c r="H20" s="3">
        <v>700.85</v>
      </c>
      <c r="I20" s="2"/>
      <c r="J20" s="3">
        <v>715</v>
      </c>
      <c r="K20" s="3">
        <v>0</v>
      </c>
      <c r="L20" s="3">
        <v>0</v>
      </c>
      <c r="M20" s="3">
        <v>700.85</v>
      </c>
      <c r="N20" s="3">
        <v>14.15</v>
      </c>
    </row>
    <row r="21" spans="1:14" ht="15">
      <c r="A21" s="3" t="s">
        <v>19</v>
      </c>
      <c r="B21" s="3">
        <v>72500</v>
      </c>
      <c r="C21" s="3" t="s">
        <v>15</v>
      </c>
      <c r="D21" s="3">
        <v>30000</v>
      </c>
      <c r="E21" s="3" t="s">
        <v>16</v>
      </c>
      <c r="F21" s="3">
        <v>3808</v>
      </c>
      <c r="G21" s="3">
        <v>41</v>
      </c>
      <c r="H21" s="3">
        <v>3.31</v>
      </c>
      <c r="I21" s="2"/>
      <c r="J21" s="3">
        <v>120</v>
      </c>
      <c r="K21" s="3">
        <v>0</v>
      </c>
      <c r="L21" s="3">
        <v>0</v>
      </c>
      <c r="M21" s="3">
        <v>3.31</v>
      </c>
      <c r="N21" s="3">
        <v>116.69</v>
      </c>
    </row>
    <row r="22" spans="1:14" ht="15">
      <c r="A22" s="3" t="s">
        <v>19</v>
      </c>
      <c r="B22" s="3">
        <v>73300</v>
      </c>
      <c r="C22" s="3" t="s">
        <v>15</v>
      </c>
      <c r="D22" s="3">
        <v>30000</v>
      </c>
      <c r="E22" s="3" t="s">
        <v>16</v>
      </c>
      <c r="F22" s="3">
        <v>3808</v>
      </c>
      <c r="G22" s="3">
        <v>41</v>
      </c>
      <c r="H22" s="3">
        <v>0</v>
      </c>
      <c r="I22" s="2"/>
      <c r="J22" s="3">
        <v>0</v>
      </c>
      <c r="K22" s="3">
        <v>0</v>
      </c>
      <c r="L22" s="3">
        <v>0</v>
      </c>
      <c r="M22" s="3">
        <v>11.85</v>
      </c>
      <c r="N22" s="3">
        <v>-11.85</v>
      </c>
    </row>
    <row r="23" spans="1:14" ht="15">
      <c r="A23" s="3" t="s">
        <v>19</v>
      </c>
      <c r="B23" s="3">
        <v>74500</v>
      </c>
      <c r="C23" s="3" t="s">
        <v>15</v>
      </c>
      <c r="D23" s="3">
        <v>30000</v>
      </c>
      <c r="E23" s="3" t="s">
        <v>16</v>
      </c>
      <c r="F23" s="3">
        <v>3808</v>
      </c>
      <c r="G23" s="3">
        <v>41</v>
      </c>
      <c r="H23" s="3">
        <v>46.43</v>
      </c>
      <c r="I23" s="2"/>
      <c r="J23" s="3">
        <v>300</v>
      </c>
      <c r="K23" s="3">
        <v>0</v>
      </c>
      <c r="L23" s="3">
        <v>0</v>
      </c>
      <c r="M23" s="3">
        <v>46.43</v>
      </c>
      <c r="N23" s="3">
        <v>253.57</v>
      </c>
    </row>
    <row r="24" spans="1:14" ht="15">
      <c r="A24" s="3" t="s">
        <v>19</v>
      </c>
      <c r="B24" s="3">
        <v>75100</v>
      </c>
      <c r="C24" s="3" t="s">
        <v>15</v>
      </c>
      <c r="D24" s="3">
        <v>30000</v>
      </c>
      <c r="E24" s="3" t="s">
        <v>16</v>
      </c>
      <c r="F24" s="3">
        <v>1981</v>
      </c>
      <c r="G24" s="3">
        <v>551</v>
      </c>
      <c r="H24" s="3">
        <v>0</v>
      </c>
      <c r="I24" s="2"/>
      <c r="J24" s="3">
        <v>0</v>
      </c>
      <c r="K24" s="3">
        <v>0</v>
      </c>
      <c r="L24" s="3">
        <v>0</v>
      </c>
      <c r="M24" s="3">
        <v>-1.24</v>
      </c>
      <c r="N24" s="3">
        <v>1.24</v>
      </c>
    </row>
    <row r="25" spans="1:14" ht="15">
      <c r="A25" s="3" t="s">
        <v>19</v>
      </c>
      <c r="B25" s="3">
        <v>75100</v>
      </c>
      <c r="C25" s="3" t="s">
        <v>15</v>
      </c>
      <c r="D25" s="3">
        <v>30000</v>
      </c>
      <c r="E25" s="3" t="s">
        <v>16</v>
      </c>
      <c r="F25" s="3">
        <v>3808</v>
      </c>
      <c r="G25" s="3">
        <v>41</v>
      </c>
      <c r="H25" s="4">
        <v>1217.18</v>
      </c>
      <c r="I25" s="2"/>
      <c r="J25" s="3">
        <v>0</v>
      </c>
      <c r="K25" s="3">
        <v>0</v>
      </c>
      <c r="L25" s="3">
        <v>0</v>
      </c>
      <c r="M25" s="3">
        <v>111.78</v>
      </c>
      <c r="N25" s="3">
        <v>-111.78</v>
      </c>
    </row>
    <row r="26" spans="1:14" ht="15">
      <c r="A26" s="3" t="s">
        <v>19</v>
      </c>
      <c r="B26" s="3">
        <v>75700</v>
      </c>
      <c r="C26" s="3" t="s">
        <v>15</v>
      </c>
      <c r="D26" s="3">
        <v>30000</v>
      </c>
      <c r="E26" s="3" t="s">
        <v>16</v>
      </c>
      <c r="F26" s="3">
        <v>3808</v>
      </c>
      <c r="G26" s="3">
        <v>41</v>
      </c>
      <c r="H26" s="3">
        <v>629.44</v>
      </c>
      <c r="I26" s="2"/>
      <c r="J26" s="4">
        <v>1550</v>
      </c>
      <c r="K26" s="3">
        <v>0</v>
      </c>
      <c r="L26" s="3">
        <v>0</v>
      </c>
      <c r="M26" s="3">
        <v>620.05</v>
      </c>
      <c r="N26" s="3">
        <v>929.95</v>
      </c>
    </row>
    <row r="27" spans="1:14" ht="15">
      <c r="A27" s="3" t="s">
        <v>20</v>
      </c>
      <c r="B27" s="3">
        <v>71400</v>
      </c>
      <c r="C27" s="3" t="s">
        <v>15</v>
      </c>
      <c r="D27" s="3">
        <v>30000</v>
      </c>
      <c r="E27" s="3" t="s">
        <v>16</v>
      </c>
      <c r="F27" s="3">
        <v>1981</v>
      </c>
      <c r="G27" s="3">
        <v>41</v>
      </c>
      <c r="H27" s="3">
        <v>873.9</v>
      </c>
      <c r="I27" s="2"/>
      <c r="J27" s="3">
        <v>0</v>
      </c>
      <c r="K27" s="3">
        <v>0</v>
      </c>
      <c r="L27" s="3">
        <v>0</v>
      </c>
      <c r="M27" s="3">
        <v>0</v>
      </c>
      <c r="N27" s="3">
        <v>0</v>
      </c>
    </row>
    <row r="28" spans="1:14" ht="15">
      <c r="A28" s="3" t="s">
        <v>20</v>
      </c>
      <c r="B28" s="3">
        <v>71500</v>
      </c>
      <c r="C28" s="3" t="s">
        <v>15</v>
      </c>
      <c r="D28" s="3">
        <v>30000</v>
      </c>
      <c r="E28" s="3" t="s">
        <v>16</v>
      </c>
      <c r="F28" s="3">
        <v>1981</v>
      </c>
      <c r="G28" s="3">
        <v>41</v>
      </c>
      <c r="H28" s="3">
        <v>0</v>
      </c>
      <c r="I28" s="2"/>
      <c r="J28" s="4">
        <v>7500</v>
      </c>
      <c r="K28" s="3">
        <v>0</v>
      </c>
      <c r="L28" s="3">
        <v>0</v>
      </c>
      <c r="M28" s="3">
        <v>0</v>
      </c>
      <c r="N28" s="4">
        <v>7500</v>
      </c>
    </row>
    <row r="29" spans="1:14" ht="15">
      <c r="A29" s="3" t="s">
        <v>20</v>
      </c>
      <c r="B29" s="3">
        <v>71500</v>
      </c>
      <c r="C29" s="3" t="s">
        <v>15</v>
      </c>
      <c r="D29" s="3">
        <v>30079</v>
      </c>
      <c r="E29" s="3" t="s">
        <v>16</v>
      </c>
      <c r="F29" s="3">
        <v>1981</v>
      </c>
      <c r="G29" s="3">
        <v>10159</v>
      </c>
      <c r="H29" s="4">
        <v>12215.75</v>
      </c>
      <c r="I29" s="2"/>
      <c r="J29" s="4">
        <v>15000</v>
      </c>
      <c r="K29" s="3">
        <v>0</v>
      </c>
      <c r="L29" s="3">
        <v>0</v>
      </c>
      <c r="M29" s="4">
        <v>10512.8</v>
      </c>
      <c r="N29" s="4">
        <v>4487.2</v>
      </c>
    </row>
    <row r="30" spans="1:14" ht="15">
      <c r="A30" s="3" t="s">
        <v>20</v>
      </c>
      <c r="B30" s="3">
        <v>75100</v>
      </c>
      <c r="C30" s="3" t="s">
        <v>15</v>
      </c>
      <c r="D30" s="3">
        <v>30000</v>
      </c>
      <c r="E30" s="3" t="s">
        <v>16</v>
      </c>
      <c r="F30" s="3">
        <v>1981</v>
      </c>
      <c r="G30" s="3">
        <v>41</v>
      </c>
      <c r="H30" s="3">
        <v>69.91</v>
      </c>
      <c r="I30" s="2"/>
      <c r="J30" s="3">
        <v>0</v>
      </c>
      <c r="K30" s="3">
        <v>0</v>
      </c>
      <c r="L30" s="3">
        <v>0</v>
      </c>
      <c r="M30" s="3">
        <v>633.9</v>
      </c>
      <c r="N30" s="3">
        <v>-633.9</v>
      </c>
    </row>
    <row r="31" spans="1:14" ht="15">
      <c r="A31" s="3" t="s">
        <v>20</v>
      </c>
      <c r="B31" s="3">
        <v>75100</v>
      </c>
      <c r="C31" s="3" t="s">
        <v>15</v>
      </c>
      <c r="D31" s="3">
        <v>30079</v>
      </c>
      <c r="E31" s="3" t="s">
        <v>16</v>
      </c>
      <c r="F31" s="3">
        <v>1981</v>
      </c>
      <c r="G31" s="3">
        <v>10159</v>
      </c>
      <c r="H31" s="3">
        <v>855.1</v>
      </c>
      <c r="I31" s="2"/>
      <c r="J31" s="3">
        <v>0</v>
      </c>
      <c r="K31" s="3">
        <v>0</v>
      </c>
      <c r="L31" s="3">
        <v>0</v>
      </c>
      <c r="M31" s="3">
        <v>90.44</v>
      </c>
      <c r="N31" s="3">
        <v>-90.44</v>
      </c>
    </row>
    <row r="32" spans="1:14" ht="15">
      <c r="A32" s="3" t="s">
        <v>21</v>
      </c>
      <c r="B32" s="3">
        <v>71300</v>
      </c>
      <c r="C32" s="3" t="s">
        <v>15</v>
      </c>
      <c r="D32" s="3">
        <v>30000</v>
      </c>
      <c r="E32" s="3" t="s">
        <v>16</v>
      </c>
      <c r="F32" s="3">
        <v>3808</v>
      </c>
      <c r="G32" s="3">
        <v>41</v>
      </c>
      <c r="H32" s="3">
        <v>0</v>
      </c>
      <c r="I32" s="2"/>
      <c r="J32" s="4">
        <v>4000</v>
      </c>
      <c r="K32" s="3">
        <v>0</v>
      </c>
      <c r="L32" s="3">
        <v>0</v>
      </c>
      <c r="M32" s="4">
        <v>2100.61</v>
      </c>
      <c r="N32" s="4">
        <v>1899.39</v>
      </c>
    </row>
    <row r="33" spans="1:14" ht="15">
      <c r="A33" s="3" t="s">
        <v>21</v>
      </c>
      <c r="B33" s="3">
        <v>71600</v>
      </c>
      <c r="C33" s="3" t="s">
        <v>15</v>
      </c>
      <c r="D33" s="3">
        <v>30000</v>
      </c>
      <c r="E33" s="3" t="s">
        <v>16</v>
      </c>
      <c r="F33" s="3">
        <v>3808</v>
      </c>
      <c r="G33" s="3">
        <v>41</v>
      </c>
      <c r="H33" s="4">
        <v>3090.08</v>
      </c>
      <c r="I33" s="2"/>
      <c r="J33" s="4">
        <v>2100</v>
      </c>
      <c r="K33" s="3">
        <v>0</v>
      </c>
      <c r="L33" s="3">
        <v>0</v>
      </c>
      <c r="M33" s="3">
        <v>690.08</v>
      </c>
      <c r="N33" s="4">
        <v>1409.92</v>
      </c>
    </row>
    <row r="34" spans="1:14" ht="15">
      <c r="A34" s="3" t="s">
        <v>21</v>
      </c>
      <c r="B34" s="3">
        <v>72200</v>
      </c>
      <c r="C34" s="3" t="s">
        <v>15</v>
      </c>
      <c r="D34" s="3">
        <v>30000</v>
      </c>
      <c r="E34" s="3" t="s">
        <v>16</v>
      </c>
      <c r="F34" s="3">
        <v>3808</v>
      </c>
      <c r="G34" s="3">
        <v>41</v>
      </c>
      <c r="H34" s="3">
        <v>0</v>
      </c>
      <c r="I34" s="2"/>
      <c r="J34" s="3">
        <v>0</v>
      </c>
      <c r="K34" s="3">
        <v>0</v>
      </c>
      <c r="L34" s="3">
        <v>0</v>
      </c>
      <c r="M34" s="3">
        <v>474.67</v>
      </c>
      <c r="N34" s="3">
        <v>-474.67</v>
      </c>
    </row>
    <row r="35" spans="1:14" ht="15">
      <c r="A35" s="3" t="s">
        <v>21</v>
      </c>
      <c r="B35" s="3">
        <v>72300</v>
      </c>
      <c r="C35" s="3" t="s">
        <v>15</v>
      </c>
      <c r="D35" s="3">
        <v>30000</v>
      </c>
      <c r="E35" s="3" t="s">
        <v>16</v>
      </c>
      <c r="F35" s="3">
        <v>3808</v>
      </c>
      <c r="G35" s="3">
        <v>41</v>
      </c>
      <c r="H35" s="3">
        <v>186.05</v>
      </c>
      <c r="I35" s="2"/>
      <c r="J35" s="3">
        <v>600</v>
      </c>
      <c r="K35" s="3">
        <v>0</v>
      </c>
      <c r="L35" s="3">
        <v>0</v>
      </c>
      <c r="M35" s="3">
        <v>186.05</v>
      </c>
      <c r="N35" s="3">
        <v>413.95</v>
      </c>
    </row>
    <row r="36" spans="1:14" ht="15">
      <c r="A36" s="3" t="s">
        <v>21</v>
      </c>
      <c r="B36" s="3">
        <v>72400</v>
      </c>
      <c r="C36" s="3" t="s">
        <v>15</v>
      </c>
      <c r="D36" s="3">
        <v>30000</v>
      </c>
      <c r="E36" s="3" t="s">
        <v>16</v>
      </c>
      <c r="F36" s="3">
        <v>3808</v>
      </c>
      <c r="G36" s="3">
        <v>41</v>
      </c>
      <c r="H36" s="3">
        <v>0</v>
      </c>
      <c r="I36" s="2"/>
      <c r="J36" s="3">
        <v>350</v>
      </c>
      <c r="K36" s="3">
        <v>0</v>
      </c>
      <c r="L36" s="3">
        <v>0</v>
      </c>
      <c r="M36" s="3">
        <v>0</v>
      </c>
      <c r="N36" s="3">
        <v>350</v>
      </c>
    </row>
    <row r="37" spans="1:14" ht="15">
      <c r="A37" s="3" t="s">
        <v>21</v>
      </c>
      <c r="B37" s="3">
        <v>72500</v>
      </c>
      <c r="C37" s="3" t="s">
        <v>15</v>
      </c>
      <c r="D37" s="3">
        <v>30000</v>
      </c>
      <c r="E37" s="3" t="s">
        <v>16</v>
      </c>
      <c r="F37" s="3">
        <v>3808</v>
      </c>
      <c r="G37" s="3">
        <v>41</v>
      </c>
      <c r="H37" s="3">
        <v>420.1</v>
      </c>
      <c r="I37" s="2"/>
      <c r="J37" s="3">
        <v>200</v>
      </c>
      <c r="K37" s="3">
        <v>0</v>
      </c>
      <c r="L37" s="3">
        <v>0</v>
      </c>
      <c r="M37" s="3">
        <v>420.1</v>
      </c>
      <c r="N37" s="3">
        <v>-220.1</v>
      </c>
    </row>
    <row r="38" spans="1:14" ht="15">
      <c r="A38" s="3" t="s">
        <v>21</v>
      </c>
      <c r="B38" s="3">
        <v>72800</v>
      </c>
      <c r="C38" s="3" t="s">
        <v>15</v>
      </c>
      <c r="D38" s="3">
        <v>30000</v>
      </c>
      <c r="E38" s="3" t="s">
        <v>16</v>
      </c>
      <c r="F38" s="3">
        <v>3808</v>
      </c>
      <c r="G38" s="3">
        <v>41</v>
      </c>
      <c r="H38" s="3">
        <v>45.49</v>
      </c>
      <c r="I38" s="2"/>
      <c r="J38" s="3">
        <v>0</v>
      </c>
      <c r="K38" s="3">
        <v>0</v>
      </c>
      <c r="L38" s="3">
        <v>0</v>
      </c>
      <c r="M38" s="3">
        <v>45.49</v>
      </c>
      <c r="N38" s="3">
        <v>-45.49</v>
      </c>
    </row>
    <row r="39" spans="1:14" ht="15">
      <c r="A39" s="3" t="s">
        <v>21</v>
      </c>
      <c r="B39" s="3">
        <v>73100</v>
      </c>
      <c r="C39" s="3" t="s">
        <v>15</v>
      </c>
      <c r="D39" s="3">
        <v>30000</v>
      </c>
      <c r="E39" s="3" t="s">
        <v>16</v>
      </c>
      <c r="F39" s="3">
        <v>3808</v>
      </c>
      <c r="G39" s="3">
        <v>41</v>
      </c>
      <c r="H39" s="4">
        <v>4439.8</v>
      </c>
      <c r="I39" s="2"/>
      <c r="J39" s="4">
        <v>1800</v>
      </c>
      <c r="K39" s="3">
        <v>0</v>
      </c>
      <c r="L39" s="3">
        <v>0</v>
      </c>
      <c r="M39" s="3">
        <v>296.32</v>
      </c>
      <c r="N39" s="4">
        <v>1503.68</v>
      </c>
    </row>
    <row r="40" spans="1:14" ht="15">
      <c r="A40" s="3" t="s">
        <v>21</v>
      </c>
      <c r="B40" s="3">
        <v>74100</v>
      </c>
      <c r="C40" s="3" t="s">
        <v>15</v>
      </c>
      <c r="D40" s="3">
        <v>30000</v>
      </c>
      <c r="E40" s="3" t="s">
        <v>16</v>
      </c>
      <c r="F40" s="3">
        <v>3808</v>
      </c>
      <c r="G40" s="3">
        <v>41</v>
      </c>
      <c r="H40" s="3">
        <v>0</v>
      </c>
      <c r="I40" s="2"/>
      <c r="J40" s="3">
        <v>180</v>
      </c>
      <c r="K40" s="3">
        <v>0</v>
      </c>
      <c r="L40" s="3">
        <v>0</v>
      </c>
      <c r="M40" s="3">
        <v>0</v>
      </c>
      <c r="N40" s="3">
        <v>180</v>
      </c>
    </row>
    <row r="41" spans="1:14" ht="15">
      <c r="A41" s="3" t="s">
        <v>21</v>
      </c>
      <c r="B41" s="3">
        <v>74200</v>
      </c>
      <c r="C41" s="3" t="s">
        <v>15</v>
      </c>
      <c r="D41" s="3">
        <v>30000</v>
      </c>
      <c r="E41" s="3" t="s">
        <v>16</v>
      </c>
      <c r="F41" s="3">
        <v>3808</v>
      </c>
      <c r="G41" s="3">
        <v>41</v>
      </c>
      <c r="H41" s="4">
        <v>1232.7</v>
      </c>
      <c r="I41" s="2"/>
      <c r="J41" s="4">
        <v>1000</v>
      </c>
      <c r="K41" s="3">
        <v>0</v>
      </c>
      <c r="L41" s="3">
        <v>0</v>
      </c>
      <c r="M41" s="3">
        <v>619.79</v>
      </c>
      <c r="N41" s="3">
        <v>380.21</v>
      </c>
    </row>
    <row r="42" spans="1:14" ht="15">
      <c r="A42" s="3" t="s">
        <v>21</v>
      </c>
      <c r="B42" s="3">
        <v>74500</v>
      </c>
      <c r="C42" s="3" t="s">
        <v>15</v>
      </c>
      <c r="D42" s="3">
        <v>30000</v>
      </c>
      <c r="E42" s="3" t="s">
        <v>16</v>
      </c>
      <c r="F42" s="3">
        <v>3808</v>
      </c>
      <c r="G42" s="3">
        <v>41</v>
      </c>
      <c r="H42" s="3">
        <v>659.71</v>
      </c>
      <c r="I42" s="2"/>
      <c r="J42" s="3">
        <v>300</v>
      </c>
      <c r="K42" s="3">
        <v>0</v>
      </c>
      <c r="L42" s="3">
        <v>0</v>
      </c>
      <c r="M42" s="3">
        <v>28.93</v>
      </c>
      <c r="N42" s="3">
        <v>271.07</v>
      </c>
    </row>
    <row r="43" spans="1:14" ht="15">
      <c r="A43" s="3" t="s">
        <v>21</v>
      </c>
      <c r="B43" s="3">
        <v>75100</v>
      </c>
      <c r="C43" s="3" t="s">
        <v>15</v>
      </c>
      <c r="D43" s="3">
        <v>30000</v>
      </c>
      <c r="E43" s="3" t="s">
        <v>16</v>
      </c>
      <c r="F43" s="3">
        <v>3808</v>
      </c>
      <c r="G43" s="3">
        <v>41</v>
      </c>
      <c r="H43" s="4">
        <v>1245.23</v>
      </c>
      <c r="I43" s="2"/>
      <c r="J43" s="3">
        <v>0</v>
      </c>
      <c r="K43" s="3">
        <v>0</v>
      </c>
      <c r="L43" s="3">
        <v>0</v>
      </c>
      <c r="M43" s="3">
        <v>239.39</v>
      </c>
      <c r="N43" s="3">
        <v>-239.39</v>
      </c>
    </row>
    <row r="44" spans="1:14" ht="15">
      <c r="A44" s="3" t="s">
        <v>21</v>
      </c>
      <c r="B44" s="3">
        <v>75700</v>
      </c>
      <c r="C44" s="3" t="s">
        <v>15</v>
      </c>
      <c r="D44" s="3">
        <v>30000</v>
      </c>
      <c r="E44" s="3" t="s">
        <v>16</v>
      </c>
      <c r="F44" s="3">
        <v>3808</v>
      </c>
      <c r="G44" s="3">
        <v>41</v>
      </c>
      <c r="H44" s="4">
        <v>5491.46</v>
      </c>
      <c r="I44" s="2"/>
      <c r="J44" s="3">
        <v>800</v>
      </c>
      <c r="K44" s="3">
        <v>0</v>
      </c>
      <c r="L44" s="3">
        <v>0</v>
      </c>
      <c r="M44" s="3">
        <v>459.3</v>
      </c>
      <c r="N44" s="3">
        <v>340.7</v>
      </c>
    </row>
    <row r="45" spans="1:14" ht="15">
      <c r="A45" s="3" t="s">
        <v>22</v>
      </c>
      <c r="B45" s="3">
        <v>71300</v>
      </c>
      <c r="C45" s="3" t="s">
        <v>15</v>
      </c>
      <c r="D45" s="3">
        <v>70100</v>
      </c>
      <c r="E45" s="3" t="s">
        <v>16</v>
      </c>
      <c r="F45" s="3">
        <v>1981</v>
      </c>
      <c r="G45" s="3">
        <v>11</v>
      </c>
      <c r="H45" s="3">
        <v>0</v>
      </c>
      <c r="I45" s="2"/>
      <c r="J45" s="4">
        <v>5000</v>
      </c>
      <c r="K45" s="3">
        <v>0</v>
      </c>
      <c r="L45" s="3">
        <v>0</v>
      </c>
      <c r="M45" s="3">
        <v>0</v>
      </c>
      <c r="N45" s="4">
        <v>5000</v>
      </c>
    </row>
    <row r="46" spans="1:14" ht="15">
      <c r="A46" s="3" t="s">
        <v>22</v>
      </c>
      <c r="B46" s="3">
        <v>74200</v>
      </c>
      <c r="C46" s="3" t="s">
        <v>15</v>
      </c>
      <c r="D46" s="3">
        <v>70100</v>
      </c>
      <c r="E46" s="3" t="s">
        <v>16</v>
      </c>
      <c r="F46" s="3">
        <v>1981</v>
      </c>
      <c r="G46" s="3">
        <v>11</v>
      </c>
      <c r="H46" s="4">
        <v>6500</v>
      </c>
      <c r="I46" s="2"/>
      <c r="J46" s="4">
        <v>4000</v>
      </c>
      <c r="K46" s="3">
        <v>0</v>
      </c>
      <c r="L46" s="3">
        <v>0</v>
      </c>
      <c r="M46" s="3">
        <v>0</v>
      </c>
      <c r="N46" s="4">
        <v>4000</v>
      </c>
    </row>
    <row r="47" spans="1:14" ht="15">
      <c r="A47" s="3" t="s">
        <v>22</v>
      </c>
      <c r="B47" s="3">
        <v>75100</v>
      </c>
      <c r="C47" s="3" t="s">
        <v>15</v>
      </c>
      <c r="D47" s="3">
        <v>70100</v>
      </c>
      <c r="E47" s="3" t="s">
        <v>16</v>
      </c>
      <c r="F47" s="3">
        <v>1981</v>
      </c>
      <c r="G47" s="3">
        <v>11</v>
      </c>
      <c r="H47" s="3">
        <v>520</v>
      </c>
      <c r="I47" s="2"/>
      <c r="J47" s="3">
        <v>720</v>
      </c>
      <c r="K47" s="3">
        <v>0</v>
      </c>
      <c r="L47" s="3">
        <v>0</v>
      </c>
      <c r="M47" s="3">
        <v>0</v>
      </c>
      <c r="N47" s="3">
        <v>720</v>
      </c>
    </row>
    <row r="48" spans="1:14" ht="15">
      <c r="A48" s="3" t="s">
        <v>23</v>
      </c>
      <c r="B48" s="3">
        <v>71300</v>
      </c>
      <c r="C48" s="3" t="s">
        <v>15</v>
      </c>
      <c r="D48" s="3">
        <v>70100</v>
      </c>
      <c r="E48" s="3" t="s">
        <v>16</v>
      </c>
      <c r="F48" s="3">
        <v>3808</v>
      </c>
      <c r="G48" s="3">
        <v>11</v>
      </c>
      <c r="H48" s="4">
        <v>4622.63</v>
      </c>
      <c r="I48" s="2"/>
      <c r="J48" s="4">
        <v>4000</v>
      </c>
      <c r="K48" s="3">
        <v>0</v>
      </c>
      <c r="L48" s="3">
        <v>0</v>
      </c>
      <c r="M48" s="3">
        <v>0</v>
      </c>
      <c r="N48" s="4">
        <v>4000</v>
      </c>
    </row>
    <row r="49" spans="1:14" ht="15">
      <c r="A49" s="3" t="s">
        <v>23</v>
      </c>
      <c r="B49" s="3">
        <v>72300</v>
      </c>
      <c r="C49" s="3" t="s">
        <v>15</v>
      </c>
      <c r="D49" s="3">
        <v>70100</v>
      </c>
      <c r="E49" s="3" t="s">
        <v>16</v>
      </c>
      <c r="F49" s="3">
        <v>3808</v>
      </c>
      <c r="G49" s="3">
        <v>11</v>
      </c>
      <c r="H49" s="4">
        <v>4416.21</v>
      </c>
      <c r="I49" s="2"/>
      <c r="J49" s="4">
        <v>2500</v>
      </c>
      <c r="K49" s="3">
        <v>0</v>
      </c>
      <c r="L49" s="3">
        <v>0</v>
      </c>
      <c r="M49" s="3">
        <v>0</v>
      </c>
      <c r="N49" s="4">
        <v>2500</v>
      </c>
    </row>
    <row r="50" spans="1:14" ht="15">
      <c r="A50" s="3" t="s">
        <v>23</v>
      </c>
      <c r="B50" s="3">
        <v>74500</v>
      </c>
      <c r="C50" s="3" t="s">
        <v>15</v>
      </c>
      <c r="D50" s="3">
        <v>30000</v>
      </c>
      <c r="E50" s="3" t="s">
        <v>16</v>
      </c>
      <c r="F50" s="3">
        <v>3808</v>
      </c>
      <c r="G50" s="3">
        <v>551</v>
      </c>
      <c r="H50" s="3">
        <v>0</v>
      </c>
      <c r="I50" s="2"/>
      <c r="J50" s="3">
        <v>0</v>
      </c>
      <c r="K50" s="3">
        <v>0</v>
      </c>
      <c r="L50" s="3">
        <v>0</v>
      </c>
      <c r="M50" s="3">
        <v>4.97</v>
      </c>
      <c r="N50" s="3">
        <v>-4.97</v>
      </c>
    </row>
    <row r="51" spans="1:14" ht="15">
      <c r="A51" s="3" t="s">
        <v>23</v>
      </c>
      <c r="B51" s="3">
        <v>74500</v>
      </c>
      <c r="C51" s="3" t="s">
        <v>15</v>
      </c>
      <c r="D51" s="3">
        <v>70100</v>
      </c>
      <c r="E51" s="3" t="s">
        <v>16</v>
      </c>
      <c r="F51" s="3">
        <v>3808</v>
      </c>
      <c r="G51" s="3">
        <v>11</v>
      </c>
      <c r="H51" s="3">
        <v>0</v>
      </c>
      <c r="I51" s="2"/>
      <c r="J51" s="3">
        <v>0</v>
      </c>
      <c r="K51" s="3">
        <v>0</v>
      </c>
      <c r="L51" s="3">
        <v>0</v>
      </c>
      <c r="M51" s="3">
        <v>348.63</v>
      </c>
      <c r="N51" s="3">
        <v>-348.63</v>
      </c>
    </row>
    <row r="52" spans="1:14" ht="15">
      <c r="A52" s="3" t="s">
        <v>23</v>
      </c>
      <c r="B52" s="3">
        <v>74500</v>
      </c>
      <c r="C52" s="3" t="s">
        <v>15</v>
      </c>
      <c r="D52" s="3">
        <v>70100</v>
      </c>
      <c r="E52" s="3" t="s">
        <v>16</v>
      </c>
      <c r="F52" s="3">
        <v>3808</v>
      </c>
      <c r="G52" s="3">
        <v>41</v>
      </c>
      <c r="H52" s="3">
        <v>0</v>
      </c>
      <c r="I52" s="2"/>
      <c r="J52" s="3">
        <v>0</v>
      </c>
      <c r="K52" s="3">
        <v>0</v>
      </c>
      <c r="L52" s="3">
        <v>0</v>
      </c>
      <c r="M52" s="3">
        <v>25.76</v>
      </c>
      <c r="N52" s="3">
        <v>-25.76</v>
      </c>
    </row>
    <row r="53" spans="1:14" ht="15">
      <c r="A53" s="3" t="s">
        <v>23</v>
      </c>
      <c r="B53" s="3">
        <v>75100</v>
      </c>
      <c r="C53" s="3" t="s">
        <v>15</v>
      </c>
      <c r="D53" s="3">
        <v>30000</v>
      </c>
      <c r="E53" s="3" t="s">
        <v>16</v>
      </c>
      <c r="F53" s="3">
        <v>3808</v>
      </c>
      <c r="G53" s="3">
        <v>551</v>
      </c>
      <c r="H53" s="3">
        <v>0</v>
      </c>
      <c r="I53" s="2"/>
      <c r="J53" s="3">
        <v>0</v>
      </c>
      <c r="K53" s="3">
        <v>0</v>
      </c>
      <c r="L53" s="3">
        <v>0</v>
      </c>
      <c r="M53" s="3">
        <v>0.4</v>
      </c>
      <c r="N53" s="3">
        <v>-0.4</v>
      </c>
    </row>
    <row r="54" spans="1:14" ht="15">
      <c r="A54" s="3" t="s">
        <v>23</v>
      </c>
      <c r="B54" s="3">
        <v>75100</v>
      </c>
      <c r="C54" s="3" t="s">
        <v>15</v>
      </c>
      <c r="D54" s="3">
        <v>70100</v>
      </c>
      <c r="E54" s="3" t="s">
        <v>16</v>
      </c>
      <c r="F54" s="3">
        <v>3808</v>
      </c>
      <c r="G54" s="3">
        <v>11</v>
      </c>
      <c r="H54" s="3">
        <v>723.11</v>
      </c>
      <c r="I54" s="2"/>
      <c r="J54" s="3">
        <v>521</v>
      </c>
      <c r="K54" s="3">
        <v>0</v>
      </c>
      <c r="L54" s="3">
        <v>0</v>
      </c>
      <c r="M54" s="3">
        <v>0</v>
      </c>
      <c r="N54" s="3">
        <v>521</v>
      </c>
    </row>
    <row r="55" spans="1:14" ht="15">
      <c r="A55" s="3" t="s">
        <v>24</v>
      </c>
      <c r="B55" s="3">
        <v>71300</v>
      </c>
      <c r="C55" s="3" t="s">
        <v>15</v>
      </c>
      <c r="D55" s="3">
        <v>30079</v>
      </c>
      <c r="E55" s="3" t="s">
        <v>16</v>
      </c>
      <c r="F55" s="3">
        <v>1981</v>
      </c>
      <c r="G55" s="3">
        <v>10159</v>
      </c>
      <c r="H55" s="4">
        <v>2834.13</v>
      </c>
      <c r="I55" s="2"/>
      <c r="J55" s="4">
        <v>5000</v>
      </c>
      <c r="K55" s="3">
        <v>0</v>
      </c>
      <c r="L55" s="3">
        <v>0</v>
      </c>
      <c r="M55" s="3">
        <v>0</v>
      </c>
      <c r="N55" s="4">
        <v>5000</v>
      </c>
    </row>
    <row r="56" spans="1:14" ht="15">
      <c r="A56" s="3" t="s">
        <v>24</v>
      </c>
      <c r="B56" s="3">
        <v>71400</v>
      </c>
      <c r="C56" s="3" t="s">
        <v>15</v>
      </c>
      <c r="D56" s="3">
        <v>30000</v>
      </c>
      <c r="E56" s="3" t="s">
        <v>16</v>
      </c>
      <c r="F56" s="3">
        <v>1981</v>
      </c>
      <c r="G56" s="3">
        <v>41</v>
      </c>
      <c r="H56" s="3">
        <v>0</v>
      </c>
      <c r="I56" s="2"/>
      <c r="J56" s="4">
        <v>12500</v>
      </c>
      <c r="K56" s="3">
        <v>0</v>
      </c>
      <c r="L56" s="3">
        <v>0</v>
      </c>
      <c r="M56" s="4">
        <v>11157.56</v>
      </c>
      <c r="N56" s="4">
        <v>1342.44</v>
      </c>
    </row>
    <row r="57" spans="1:14" ht="15">
      <c r="A57" s="3" t="s">
        <v>24</v>
      </c>
      <c r="B57" s="3">
        <v>71400</v>
      </c>
      <c r="C57" s="3" t="s">
        <v>15</v>
      </c>
      <c r="D57" s="3">
        <v>30000</v>
      </c>
      <c r="E57" s="3" t="s">
        <v>16</v>
      </c>
      <c r="F57" s="3">
        <v>3808</v>
      </c>
      <c r="G57" s="3">
        <v>41</v>
      </c>
      <c r="H57" s="4">
        <v>11157.56</v>
      </c>
      <c r="I57" s="2"/>
      <c r="J57" s="3">
        <v>0</v>
      </c>
      <c r="K57" s="3">
        <v>0</v>
      </c>
      <c r="L57" s="3">
        <v>0</v>
      </c>
      <c r="M57" s="3">
        <v>0</v>
      </c>
      <c r="N57" s="3">
        <v>0</v>
      </c>
    </row>
    <row r="58" spans="1:14" ht="15">
      <c r="A58" s="3" t="s">
        <v>24</v>
      </c>
      <c r="B58" s="3">
        <v>71500</v>
      </c>
      <c r="C58" s="3" t="s">
        <v>15</v>
      </c>
      <c r="D58" s="3">
        <v>30000</v>
      </c>
      <c r="E58" s="3" t="s">
        <v>16</v>
      </c>
      <c r="F58" s="3">
        <v>1981</v>
      </c>
      <c r="G58" s="3">
        <v>41</v>
      </c>
      <c r="H58" s="3">
        <v>0</v>
      </c>
      <c r="I58" s="2"/>
      <c r="J58" s="4">
        <v>18000</v>
      </c>
      <c r="K58" s="3">
        <v>0</v>
      </c>
      <c r="L58" s="3">
        <v>0</v>
      </c>
      <c r="M58" s="4">
        <v>35534.5</v>
      </c>
      <c r="N58" s="4">
        <v>-17534.5</v>
      </c>
    </row>
    <row r="59" spans="1:14" ht="15">
      <c r="A59" s="3" t="s">
        <v>24</v>
      </c>
      <c r="B59" s="3">
        <v>71500</v>
      </c>
      <c r="C59" s="3" t="s">
        <v>15</v>
      </c>
      <c r="D59" s="3">
        <v>30000</v>
      </c>
      <c r="E59" s="3" t="s">
        <v>16</v>
      </c>
      <c r="F59" s="3">
        <v>3808</v>
      </c>
      <c r="G59" s="3">
        <v>41</v>
      </c>
      <c r="H59" s="4">
        <v>37634.82</v>
      </c>
      <c r="I59" s="2"/>
      <c r="J59" s="3">
        <v>0</v>
      </c>
      <c r="K59" s="3">
        <v>0</v>
      </c>
      <c r="L59" s="3">
        <v>0</v>
      </c>
      <c r="M59" s="3">
        <v>0</v>
      </c>
      <c r="N59" s="3">
        <v>0</v>
      </c>
    </row>
    <row r="60" spans="1:14" ht="15">
      <c r="A60" s="3" t="s">
        <v>24</v>
      </c>
      <c r="B60" s="3">
        <v>71500</v>
      </c>
      <c r="C60" s="3" t="s">
        <v>15</v>
      </c>
      <c r="D60" s="3">
        <v>30079</v>
      </c>
      <c r="E60" s="3" t="s">
        <v>16</v>
      </c>
      <c r="F60" s="3">
        <v>1981</v>
      </c>
      <c r="G60" s="3">
        <v>10159</v>
      </c>
      <c r="H60" s="3">
        <v>0</v>
      </c>
      <c r="I60" s="2"/>
      <c r="J60" s="4">
        <v>15000</v>
      </c>
      <c r="K60" s="3">
        <v>0</v>
      </c>
      <c r="L60" s="3">
        <v>0</v>
      </c>
      <c r="M60" s="4">
        <v>2440.02</v>
      </c>
      <c r="N60" s="4">
        <v>12559.98</v>
      </c>
    </row>
    <row r="61" spans="1:14" ht="15">
      <c r="A61" s="3" t="s">
        <v>24</v>
      </c>
      <c r="B61" s="3">
        <v>71600</v>
      </c>
      <c r="C61" s="3" t="s">
        <v>15</v>
      </c>
      <c r="D61" s="3">
        <v>30000</v>
      </c>
      <c r="E61" s="3" t="s">
        <v>16</v>
      </c>
      <c r="F61" s="3">
        <v>1981</v>
      </c>
      <c r="G61" s="3">
        <v>41</v>
      </c>
      <c r="H61" s="3">
        <v>0</v>
      </c>
      <c r="I61" s="2"/>
      <c r="J61" s="3">
        <v>0</v>
      </c>
      <c r="K61" s="3">
        <v>0</v>
      </c>
      <c r="L61" s="3">
        <v>0</v>
      </c>
      <c r="M61" s="3">
        <v>687.04</v>
      </c>
      <c r="N61" s="3">
        <v>-687.04</v>
      </c>
    </row>
    <row r="62" spans="1:14" ht="15">
      <c r="A62" s="3" t="s">
        <v>24</v>
      </c>
      <c r="B62" s="3">
        <v>71600</v>
      </c>
      <c r="C62" s="3" t="s">
        <v>15</v>
      </c>
      <c r="D62" s="3">
        <v>30000</v>
      </c>
      <c r="E62" s="3" t="s">
        <v>16</v>
      </c>
      <c r="F62" s="3">
        <v>3808</v>
      </c>
      <c r="G62" s="3">
        <v>41</v>
      </c>
      <c r="H62" s="3">
        <v>687.04</v>
      </c>
      <c r="I62" s="2"/>
      <c r="J62" s="3">
        <v>0</v>
      </c>
      <c r="K62" s="3">
        <v>0</v>
      </c>
      <c r="L62" s="3">
        <v>0</v>
      </c>
      <c r="M62" s="3">
        <v>30.82</v>
      </c>
      <c r="N62" s="3">
        <v>-30.82</v>
      </c>
    </row>
    <row r="63" spans="1:14" ht="15">
      <c r="A63" s="3" t="s">
        <v>24</v>
      </c>
      <c r="B63" s="3">
        <v>71600</v>
      </c>
      <c r="C63" s="3" t="s">
        <v>15</v>
      </c>
      <c r="D63" s="3">
        <v>30079</v>
      </c>
      <c r="E63" s="3" t="s">
        <v>16</v>
      </c>
      <c r="F63" s="3">
        <v>1981</v>
      </c>
      <c r="G63" s="3">
        <v>10159</v>
      </c>
      <c r="H63" s="4">
        <v>3812.68</v>
      </c>
      <c r="I63" s="2"/>
      <c r="J63" s="4">
        <v>4850</v>
      </c>
      <c r="K63" s="3">
        <v>0</v>
      </c>
      <c r="L63" s="3">
        <v>0</v>
      </c>
      <c r="M63" s="4">
        <v>3513.98</v>
      </c>
      <c r="N63" s="4">
        <v>1336.02</v>
      </c>
    </row>
    <row r="64" spans="1:14" ht="15">
      <c r="A64" s="3" t="s">
        <v>24</v>
      </c>
      <c r="B64" s="3">
        <v>74200</v>
      </c>
      <c r="C64" s="3" t="s">
        <v>15</v>
      </c>
      <c r="D64" s="3">
        <v>30079</v>
      </c>
      <c r="E64" s="3" t="s">
        <v>16</v>
      </c>
      <c r="F64" s="3">
        <v>1981</v>
      </c>
      <c r="G64" s="3">
        <v>10159</v>
      </c>
      <c r="H64" s="3">
        <v>0</v>
      </c>
      <c r="I64" s="2"/>
      <c r="J64" s="4">
        <v>1000</v>
      </c>
      <c r="K64" s="3">
        <v>0</v>
      </c>
      <c r="L64" s="3">
        <v>0</v>
      </c>
      <c r="M64" s="3">
        <v>0</v>
      </c>
      <c r="N64" s="4">
        <v>1000</v>
      </c>
    </row>
    <row r="65" spans="1:14" ht="15">
      <c r="A65" s="3" t="s">
        <v>24</v>
      </c>
      <c r="B65" s="3">
        <v>74500</v>
      </c>
      <c r="C65" s="3" t="s">
        <v>15</v>
      </c>
      <c r="D65" s="3">
        <v>30000</v>
      </c>
      <c r="E65" s="3" t="s">
        <v>16</v>
      </c>
      <c r="F65" s="3">
        <v>1981</v>
      </c>
      <c r="G65" s="3">
        <v>41</v>
      </c>
      <c r="H65" s="3">
        <v>22.01</v>
      </c>
      <c r="I65" s="2"/>
      <c r="J65" s="3">
        <v>370</v>
      </c>
      <c r="K65" s="3">
        <v>0</v>
      </c>
      <c r="L65" s="3">
        <v>0</v>
      </c>
      <c r="M65" s="3">
        <v>22.01</v>
      </c>
      <c r="N65" s="3">
        <v>347.99</v>
      </c>
    </row>
    <row r="66" spans="1:14" ht="15">
      <c r="A66" s="3" t="s">
        <v>24</v>
      </c>
      <c r="B66" s="3">
        <v>75100</v>
      </c>
      <c r="C66" s="3" t="s">
        <v>15</v>
      </c>
      <c r="D66" s="3">
        <v>30000</v>
      </c>
      <c r="E66" s="3" t="s">
        <v>16</v>
      </c>
      <c r="F66" s="3">
        <v>1981</v>
      </c>
      <c r="G66" s="3">
        <v>41</v>
      </c>
      <c r="H66" s="3">
        <v>1.76</v>
      </c>
      <c r="I66" s="2"/>
      <c r="J66" s="4">
        <v>6162.61</v>
      </c>
      <c r="K66" s="3">
        <v>0</v>
      </c>
      <c r="L66" s="3">
        <v>0</v>
      </c>
      <c r="M66" s="4">
        <v>3526.71</v>
      </c>
      <c r="N66" s="4">
        <v>2635.9</v>
      </c>
    </row>
    <row r="67" spans="1:14" ht="15">
      <c r="A67" s="3" t="s">
        <v>24</v>
      </c>
      <c r="B67" s="3">
        <v>75100</v>
      </c>
      <c r="C67" s="3" t="s">
        <v>15</v>
      </c>
      <c r="D67" s="3">
        <v>30000</v>
      </c>
      <c r="E67" s="3" t="s">
        <v>16</v>
      </c>
      <c r="F67" s="3">
        <v>3808</v>
      </c>
      <c r="G67" s="3">
        <v>41</v>
      </c>
      <c r="H67" s="4">
        <v>3958.35</v>
      </c>
      <c r="I67" s="2"/>
      <c r="J67" s="4">
        <v>6388.26</v>
      </c>
      <c r="K67" s="3">
        <v>0</v>
      </c>
      <c r="L67" s="3">
        <v>0</v>
      </c>
      <c r="M67" s="3">
        <v>0</v>
      </c>
      <c r="N67" s="4">
        <v>6388.26</v>
      </c>
    </row>
    <row r="68" spans="1:14" ht="15">
      <c r="A68" s="3" t="s">
        <v>24</v>
      </c>
      <c r="B68" s="3">
        <v>75100</v>
      </c>
      <c r="C68" s="3" t="s">
        <v>15</v>
      </c>
      <c r="D68" s="3">
        <v>30079</v>
      </c>
      <c r="E68" s="3" t="s">
        <v>16</v>
      </c>
      <c r="F68" s="3">
        <v>1981</v>
      </c>
      <c r="G68" s="3">
        <v>10159</v>
      </c>
      <c r="H68" s="3">
        <v>465.28</v>
      </c>
      <c r="I68" s="2"/>
      <c r="J68" s="4">
        <v>3074.73</v>
      </c>
      <c r="K68" s="3">
        <v>0</v>
      </c>
      <c r="L68" s="3">
        <v>0</v>
      </c>
      <c r="M68" s="3">
        <v>515.5</v>
      </c>
      <c r="N68" s="4">
        <v>2559.23</v>
      </c>
    </row>
    <row r="69" spans="1:14" ht="15">
      <c r="A69" s="3" t="s">
        <v>25</v>
      </c>
      <c r="B69" s="3">
        <v>71300</v>
      </c>
      <c r="C69" s="3" t="s">
        <v>15</v>
      </c>
      <c r="D69" s="3">
        <v>30000</v>
      </c>
      <c r="E69" s="3" t="s">
        <v>16</v>
      </c>
      <c r="F69" s="3">
        <v>1981</v>
      </c>
      <c r="G69" s="3">
        <v>41</v>
      </c>
      <c r="H69" s="3">
        <v>0</v>
      </c>
      <c r="I69" s="2"/>
      <c r="J69" s="4">
        <v>5000</v>
      </c>
      <c r="K69" s="3">
        <v>0</v>
      </c>
      <c r="L69" s="3">
        <v>0</v>
      </c>
      <c r="M69" s="3">
        <v>0</v>
      </c>
      <c r="N69" s="4">
        <v>5000</v>
      </c>
    </row>
    <row r="70" spans="1:14" ht="15">
      <c r="A70" s="3" t="s">
        <v>25</v>
      </c>
      <c r="B70" s="3">
        <v>71300</v>
      </c>
      <c r="C70" s="3" t="s">
        <v>15</v>
      </c>
      <c r="D70" s="3">
        <v>30000</v>
      </c>
      <c r="E70" s="3" t="s">
        <v>16</v>
      </c>
      <c r="F70" s="3">
        <v>3808</v>
      </c>
      <c r="G70" s="3">
        <v>41</v>
      </c>
      <c r="H70" s="3">
        <v>681.54</v>
      </c>
      <c r="I70" s="2"/>
      <c r="J70" s="3">
        <v>0</v>
      </c>
      <c r="K70" s="3">
        <v>0</v>
      </c>
      <c r="L70" s="3">
        <v>0</v>
      </c>
      <c r="M70" s="3">
        <v>0</v>
      </c>
      <c r="N70" s="3">
        <v>0</v>
      </c>
    </row>
    <row r="71" spans="1:14" ht="15">
      <c r="A71" s="3" t="s">
        <v>25</v>
      </c>
      <c r="B71" s="3">
        <v>71600</v>
      </c>
      <c r="C71" s="3" t="s">
        <v>15</v>
      </c>
      <c r="D71" s="3">
        <v>30000</v>
      </c>
      <c r="E71" s="3" t="s">
        <v>16</v>
      </c>
      <c r="F71" s="3">
        <v>1981</v>
      </c>
      <c r="G71" s="3">
        <v>41</v>
      </c>
      <c r="H71" s="3">
        <v>0</v>
      </c>
      <c r="I71" s="2"/>
      <c r="J71" s="4">
        <v>3000</v>
      </c>
      <c r="K71" s="3">
        <v>0</v>
      </c>
      <c r="L71" s="3">
        <v>0</v>
      </c>
      <c r="M71" s="3">
        <v>0</v>
      </c>
      <c r="N71" s="4">
        <v>3000</v>
      </c>
    </row>
    <row r="72" spans="1:14" ht="15">
      <c r="A72" s="3" t="s">
        <v>25</v>
      </c>
      <c r="B72" s="3">
        <v>71600</v>
      </c>
      <c r="C72" s="3" t="s">
        <v>15</v>
      </c>
      <c r="D72" s="3">
        <v>30000</v>
      </c>
      <c r="E72" s="3" t="s">
        <v>16</v>
      </c>
      <c r="F72" s="3">
        <v>3808</v>
      </c>
      <c r="G72" s="3">
        <v>41</v>
      </c>
      <c r="H72" s="4">
        <v>1563.54</v>
      </c>
      <c r="I72" s="2"/>
      <c r="J72" s="3">
        <v>0</v>
      </c>
      <c r="K72" s="3">
        <v>0</v>
      </c>
      <c r="L72" s="3">
        <v>0</v>
      </c>
      <c r="M72" s="4">
        <v>1563.54</v>
      </c>
      <c r="N72" s="4">
        <v>-1563.54</v>
      </c>
    </row>
    <row r="73" spans="1:14" ht="15">
      <c r="A73" s="3" t="s">
        <v>25</v>
      </c>
      <c r="B73" s="3">
        <v>75100</v>
      </c>
      <c r="C73" s="3" t="s">
        <v>15</v>
      </c>
      <c r="D73" s="3">
        <v>30000</v>
      </c>
      <c r="E73" s="3" t="s">
        <v>16</v>
      </c>
      <c r="F73" s="3">
        <v>1981</v>
      </c>
      <c r="G73" s="3">
        <v>41</v>
      </c>
      <c r="H73" s="3">
        <v>0</v>
      </c>
      <c r="I73" s="2"/>
      <c r="J73" s="4">
        <v>2000</v>
      </c>
      <c r="K73" s="3">
        <v>0</v>
      </c>
      <c r="L73" s="3">
        <v>0</v>
      </c>
      <c r="M73" s="3">
        <v>0</v>
      </c>
      <c r="N73" s="4">
        <v>2000</v>
      </c>
    </row>
    <row r="74" spans="1:14" ht="15">
      <c r="A74" s="3" t="s">
        <v>25</v>
      </c>
      <c r="B74" s="3">
        <v>75100</v>
      </c>
      <c r="C74" s="3" t="s">
        <v>15</v>
      </c>
      <c r="D74" s="3">
        <v>30000</v>
      </c>
      <c r="E74" s="3" t="s">
        <v>16</v>
      </c>
      <c r="F74" s="3">
        <v>3808</v>
      </c>
      <c r="G74" s="3">
        <v>41</v>
      </c>
      <c r="H74" s="3">
        <v>179.61</v>
      </c>
      <c r="I74" s="2"/>
      <c r="J74" s="3">
        <v>0</v>
      </c>
      <c r="K74" s="3">
        <v>0</v>
      </c>
      <c r="L74" s="3">
        <v>0</v>
      </c>
      <c r="M74" s="3">
        <v>0</v>
      </c>
      <c r="N74" s="3">
        <v>0</v>
      </c>
    </row>
    <row r="75" spans="1:14" ht="15">
      <c r="A75" s="3" t="s">
        <v>25</v>
      </c>
      <c r="B75" s="3">
        <v>75700</v>
      </c>
      <c r="C75" s="3" t="s">
        <v>15</v>
      </c>
      <c r="D75" s="3">
        <v>30000</v>
      </c>
      <c r="E75" s="3" t="s">
        <v>16</v>
      </c>
      <c r="F75" s="3">
        <v>3808</v>
      </c>
      <c r="G75" s="3">
        <v>41</v>
      </c>
      <c r="H75" s="3">
        <v>0</v>
      </c>
      <c r="I75" s="2"/>
      <c r="J75" s="3">
        <v>0</v>
      </c>
      <c r="K75" s="3">
        <v>0</v>
      </c>
      <c r="L75" s="3">
        <v>0</v>
      </c>
      <c r="M75" s="3">
        <v>131.11</v>
      </c>
      <c r="N75" s="3">
        <v>-131.11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Mirtha Espinoza</cp:lastModifiedBy>
  <dcterms:created xsi:type="dcterms:W3CDTF">2016-11-30T15:56:18Z</dcterms:created>
  <dcterms:modified xsi:type="dcterms:W3CDTF">2018-06-07T22:42:51Z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>English|7f98b732-4b5b-4b70-ba90-a0eff09b5d2d</vt:lpwstr>
  </property>
  <property fmtid="{D5CDD505-2E9C-101B-9397-08002B2CF9AE}" pid="4" name="o4086b1782a74105bb5269035bccc8">
    <vt:lpwstr>Draft|121d40a5-e62e-4d42-82e4-d6d12003de0a</vt:lpwstr>
  </property>
  <property fmtid="{D5CDD505-2E9C-101B-9397-08002B2CF9AE}" pid="5" name="TaxCatchA">
    <vt:lpwstr>763;#Draft|121d40a5-e62e-4d42-82e4-d6d12003de0a;#386;#Projects|5a938f3e-b5a4-495e-a088-c020b8c0a099;#1113;#Annual/Multi-Year Workplan|32cd623a-3734-435b-a6ba-7b0d4a2fa8e7;#1415;#PER|f529f6b2-17db-4f65-9787-ac24fc2ab303;#1414;#Peru|136bddff-84c0-4b53-b20a-</vt:lpwstr>
  </property>
  <property fmtid="{D5CDD505-2E9C-101B-9397-08002B2CF9AE}" pid="6" name="UNDPPublishedDa">
    <vt:lpwstr>2018-06-12T11:00:00Z</vt:lpwstr>
  </property>
  <property fmtid="{D5CDD505-2E9C-101B-9397-08002B2CF9AE}" pid="7" name="UN Languag">
    <vt:lpwstr>1;#English|7f98b732-4b5b-4b70-ba90-a0eff09b5d2d</vt:lpwstr>
  </property>
  <property fmtid="{D5CDD505-2E9C-101B-9397-08002B2CF9AE}" pid="8" name="UNDPPOPPFunctionalAr">
    <vt:lpwstr>Programme and Project</vt:lpwstr>
  </property>
  <property fmtid="{D5CDD505-2E9C-101B-9397-08002B2CF9AE}" pid="9" name="gc6531b704974d528487414686b72f">
    <vt:lpwstr>PER|f529f6b2-17db-4f65-9787-ac24fc2ab303</vt:lpwstr>
  </property>
  <property fmtid="{D5CDD505-2E9C-101B-9397-08002B2CF9AE}" pid="10" name="Operating Uni">
    <vt:lpwstr>1415;#PER|f529f6b2-17db-4f65-9787-ac24fc2ab303</vt:lpwstr>
  </property>
  <property fmtid="{D5CDD505-2E9C-101B-9397-08002B2CF9AE}" pid="11" name="UndpClassificationLev">
    <vt:lpwstr>Public</vt:lpwstr>
  </property>
  <property fmtid="{D5CDD505-2E9C-101B-9397-08002B2CF9AE}" pid="12" name="Atlas Document Stat">
    <vt:lpwstr>763;#Draft|121d40a5-e62e-4d42-82e4-d6d12003de0a</vt:lpwstr>
  </property>
  <property fmtid="{D5CDD505-2E9C-101B-9397-08002B2CF9AE}" pid="13" name="PDC Document Catego">
    <vt:lpwstr>Project</vt:lpwstr>
  </property>
  <property fmtid="{D5CDD505-2E9C-101B-9397-08002B2CF9AE}" pid="14" name="_dlc_Doc">
    <vt:lpwstr>ATLASPDC-4-86288</vt:lpwstr>
  </property>
  <property fmtid="{D5CDD505-2E9C-101B-9397-08002B2CF9AE}" pid="15" name="_dlc_DocIdItemGu">
    <vt:lpwstr>01a8c4a9-3be9-41ec-906f-0dae6fd1d801</vt:lpwstr>
  </property>
  <property fmtid="{D5CDD505-2E9C-101B-9397-08002B2CF9AE}" pid="16" name="_dlc_DocIdU">
    <vt:lpwstr>https://info.undp.org/docs/pdc/_layouts/DocIdRedir.aspx?ID=ATLASPDC-4-86288, ATLASPDC-4-86288</vt:lpwstr>
  </property>
  <property fmtid="{D5CDD505-2E9C-101B-9397-08002B2CF9AE}" pid="17" name="UNDPCount">
    <vt:lpwstr>1414;#Peru|136bddff-84c0-4b53-b20a-87de9b3726fe</vt:lpwstr>
  </property>
  <property fmtid="{D5CDD505-2E9C-101B-9397-08002B2CF9AE}" pid="18" name="UndpDocStat">
    <vt:lpwstr>Approved</vt:lpwstr>
  </property>
  <property fmtid="{D5CDD505-2E9C-101B-9397-08002B2CF9AE}" pid="19" name="Atlas Document Ty">
    <vt:lpwstr>1113;#Annual/Multi-Year Workplan|32cd623a-3734-435b-a6ba-7b0d4a2fa8e7</vt:lpwstr>
  </property>
  <property fmtid="{D5CDD505-2E9C-101B-9397-08002B2CF9AE}" pid="20" name="UNDPCountryTaxHTFiel">
    <vt:lpwstr>Peru|136bddff-84c0-4b53-b20a-87de9b3726fe</vt:lpwstr>
  </property>
  <property fmtid="{D5CDD505-2E9C-101B-9397-08002B2CF9AE}" pid="21" name="UNDPFocusAreasTaxHTFiel">
    <vt:lpwstr>Projects|5a938f3e-b5a4-495e-a088-c020b8c0a099</vt:lpwstr>
  </property>
  <property fmtid="{D5CDD505-2E9C-101B-9397-08002B2CF9AE}" pid="22" name="UndpOUCo">
    <vt:lpwstr>PER</vt:lpwstr>
  </property>
  <property fmtid="{D5CDD505-2E9C-101B-9397-08002B2CF9AE}" pid="23" name="idff2b682fce4d0680503cd9036a32">
    <vt:lpwstr>Annual/Multi-Year Workplan|32cd623a-3734-435b-a6ba-7b0d4a2fa8e7</vt:lpwstr>
  </property>
  <property fmtid="{D5CDD505-2E9C-101B-9397-08002B2CF9AE}" pid="24" name="UNDPFocusAre">
    <vt:lpwstr>386;#Projects|5a938f3e-b5a4-495e-a088-c020b8c0a099</vt:lpwstr>
  </property>
  <property fmtid="{D5CDD505-2E9C-101B-9397-08002B2CF9AE}" pid="25" name="Outcom">
    <vt:lpwstr/>
  </property>
  <property fmtid="{D5CDD505-2E9C-101B-9397-08002B2CF9AE}" pid="26" name="UndpProject">
    <vt:lpwstr>00075132</vt:lpwstr>
  </property>
  <property fmtid="{D5CDD505-2E9C-101B-9397-08002B2CF9AE}" pid="27" name="_Publish">
    <vt:lpwstr/>
  </property>
  <property fmtid="{D5CDD505-2E9C-101B-9397-08002B2CF9AE}" pid="28" name="Project Numb">
    <vt:lpwstr/>
  </property>
  <property fmtid="{D5CDD505-2E9C-101B-9397-08002B2CF9AE}" pid="29" name="UndpDocType">
    <vt:lpwstr/>
  </property>
  <property fmtid="{D5CDD505-2E9C-101B-9397-08002B2CF9AE}" pid="30" name="U">
    <vt:lpwstr/>
  </property>
  <property fmtid="{D5CDD505-2E9C-101B-9397-08002B2CF9AE}" pid="31" name="b6db62fdefd74bd188b0c1cc54de5b">
    <vt:lpwstr/>
  </property>
  <property fmtid="{D5CDD505-2E9C-101B-9397-08002B2CF9AE}" pid="32" name="UndpDoc">
    <vt:lpwstr/>
  </property>
  <property fmtid="{D5CDD505-2E9C-101B-9397-08002B2CF9AE}" pid="33" name="Un">
    <vt:lpwstr/>
  </property>
  <property fmtid="{D5CDD505-2E9C-101B-9397-08002B2CF9AE}" pid="34" name="UnitTaxHTFiel">
    <vt:lpwstr/>
  </property>
  <property fmtid="{D5CDD505-2E9C-101B-9397-08002B2CF9AE}" pid="35" name="Project Manag">
    <vt:lpwstr/>
  </property>
  <property fmtid="{D5CDD505-2E9C-101B-9397-08002B2CF9AE}" pid="36" name="UndpIsTempla">
    <vt:lpwstr>No</vt:lpwstr>
  </property>
  <property fmtid="{D5CDD505-2E9C-101B-9397-08002B2CF9AE}" pid="37" name="UNDPDocumentCatego">
    <vt:lpwstr/>
  </property>
  <property fmtid="{D5CDD505-2E9C-101B-9397-08002B2CF9AE}" pid="38" name="UNDPDocumentCategoryTaxHTFiel">
    <vt:lpwstr/>
  </property>
  <property fmtid="{D5CDD505-2E9C-101B-9397-08002B2CF9AE}" pid="39" name="UNDPSumma">
    <vt:lpwstr/>
  </property>
  <property fmtid="{D5CDD505-2E9C-101B-9397-08002B2CF9AE}" pid="40" name="UndpDocForm">
    <vt:lpwstr/>
  </property>
  <property fmtid="{D5CDD505-2E9C-101B-9397-08002B2CF9AE}" pid="41" name="UndpDocTypeMMTaxHTFiel">
    <vt:lpwstr/>
  </property>
  <property fmtid="{D5CDD505-2E9C-101B-9397-08002B2CF9AE}" pid="42" name="DocumentSetDescripti">
    <vt:lpwstr/>
  </property>
  <property fmtid="{D5CDD505-2E9C-101B-9397-08002B2CF9AE}" pid="43" name="UndpUnit">
    <vt:lpwstr/>
  </property>
  <property fmtid="{D5CDD505-2E9C-101B-9397-08002B2CF9AE}" pid="44" name="c4e2ab2cc9354bbf9064eeb465a566">
    <vt:lpwstr/>
  </property>
  <property fmtid="{D5CDD505-2E9C-101B-9397-08002B2CF9AE}" pid="45" name="eRegFilingCode">
    <vt:lpwstr/>
  </property>
  <property fmtid="{D5CDD505-2E9C-101B-9397-08002B2CF9AE}" pid="46" name="display_urn:schemas-microsoft-com:office:office#Edit">
    <vt:lpwstr>Mirtha Espinoza</vt:lpwstr>
  </property>
  <property fmtid="{D5CDD505-2E9C-101B-9397-08002B2CF9AE}" pid="47" name="display_urn:schemas-microsoft-com:office:office#Auth">
    <vt:lpwstr>Mirtha Espinoza</vt:lpwstr>
  </property>
</Properties>
</file>